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92.168.4.203\share\2.治験\0.経費算定要領\"/>
    </mc:Choice>
  </mc:AlternateContent>
  <xr:revisionPtr revIDLastSave="0" documentId="13_ncr:1_{E1BDDBDF-4AC5-4B64-9BDC-0CBD29C1AC2D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基本" sheetId="7" r:id="rId1"/>
    <sheet name="臨床試験研究" sheetId="4" r:id="rId2"/>
    <sheet name="治験薬管理" sheetId="2" r:id="rId3"/>
    <sheet name="SMO (基本)" sheetId="8" r:id="rId4"/>
  </sheets>
  <definedNames>
    <definedName name="_xlnm.Print_Area" localSheetId="3">'SMO (基本)'!$A$1:$E$45</definedName>
    <definedName name="_xlnm.Print_Area" localSheetId="0">基本!$A$1:$E$43</definedName>
    <definedName name="_xlnm.Print_Area" localSheetId="2">治験薬管理!$A$1:$X$29</definedName>
    <definedName name="_xlnm.Print_Area" localSheetId="1">臨床試験研究!$A$1:$X$34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8" l="1"/>
  <c r="D30" i="8"/>
  <c r="D28" i="8"/>
  <c r="D23" i="8"/>
  <c r="D22" i="8"/>
  <c r="D21" i="8"/>
  <c r="D20" i="8"/>
  <c r="D19" i="8"/>
  <c r="D24" i="8" s="1"/>
  <c r="D12" i="8"/>
  <c r="D13" i="8" s="1"/>
  <c r="D40" i="7"/>
  <c r="D41" i="7" s="1"/>
  <c r="D43" i="7" s="1"/>
  <c r="D28" i="7"/>
  <c r="D26" i="7"/>
  <c r="D22" i="7"/>
  <c r="D21" i="7"/>
  <c r="D20" i="7"/>
  <c r="D19" i="7"/>
  <c r="D12" i="7"/>
  <c r="D13" i="7" s="1"/>
  <c r="D45" i="8" l="1"/>
  <c r="D14" i="7"/>
  <c r="D15" i="7" s="1"/>
  <c r="D14" i="8"/>
  <c r="D15" i="8" s="1"/>
  <c r="D25" i="8"/>
  <c r="D23" i="7"/>
  <c r="D24" i="7" s="1"/>
  <c r="D43" i="8"/>
  <c r="D30" i="7" l="1"/>
  <c r="D26" i="8"/>
  <c r="D32" i="8" s="1"/>
  <c r="X27" i="2" l="1"/>
  <c r="X31" i="4" l="1"/>
  <c r="R34" i="4" s="1"/>
  <c r="S29" i="2" l="1"/>
</calcChain>
</file>

<file path=xl/sharedStrings.xml><?xml version="1.0" encoding="utf-8"?>
<sst xmlns="http://schemas.openxmlformats.org/spreadsheetml/2006/main" count="347" uniqueCount="229">
  <si>
    <t>臨床試験研究経費ポイント算出表</t>
    <phoneticPr fontId="4"/>
  </si>
  <si>
    <t>個々の治験について、要素毎に該当するポイントを求め、そのポイントを合計したものをその試験のポイント数とする。</t>
  </si>
  <si>
    <t>治験薬等の名称</t>
    <rPh sb="0" eb="2">
      <t>チケン</t>
    </rPh>
    <rPh sb="2" eb="3">
      <t>ヤク</t>
    </rPh>
    <rPh sb="3" eb="4">
      <t>トウ</t>
    </rPh>
    <rPh sb="5" eb="7">
      <t>メイショウ</t>
    </rPh>
    <phoneticPr fontId="4"/>
  </si>
  <si>
    <t>オビヌツズマブ</t>
    <phoneticPr fontId="4"/>
  </si>
  <si>
    <t>研究課題名</t>
  </si>
  <si>
    <t>　　　　　　　ウエイト・ポイント
要素</t>
    <rPh sb="19" eb="21">
      <t>ヨウソ</t>
    </rPh>
    <phoneticPr fontId="4"/>
  </si>
  <si>
    <t>ウエイト</t>
    <phoneticPr fontId="4"/>
  </si>
  <si>
    <t>ポイント</t>
    <phoneticPr fontId="4"/>
  </si>
  <si>
    <t>Ⅰ</t>
    <phoneticPr fontId="4"/>
  </si>
  <si>
    <t>Ⅱ</t>
    <phoneticPr fontId="4"/>
  </si>
  <si>
    <t>Ⅲ</t>
    <phoneticPr fontId="4"/>
  </si>
  <si>
    <t>ポイント数</t>
    <rPh sb="4" eb="5">
      <t>スウ</t>
    </rPh>
    <phoneticPr fontId="4"/>
  </si>
  <si>
    <t>（ウエイト×1）</t>
    <phoneticPr fontId="4"/>
  </si>
  <si>
    <t>（ウエイト×3）</t>
    <phoneticPr fontId="4"/>
  </si>
  <si>
    <t>（ウエイト×5）</t>
    <phoneticPr fontId="4"/>
  </si>
  <si>
    <t>A</t>
    <phoneticPr fontId="4"/>
  </si>
  <si>
    <t>対象疾患の重症度</t>
  </si>
  <si>
    <t xml:space="preserve">  軽症</t>
  </si>
  <si>
    <t xml:space="preserve">  中等度</t>
  </si>
  <si>
    <t>重症・重篤</t>
  </si>
  <si>
    <t>B</t>
    <phoneticPr fontId="4"/>
  </si>
  <si>
    <t>入院・外来の別</t>
  </si>
  <si>
    <t xml:space="preserve">  外来</t>
  </si>
  <si>
    <t xml:space="preserve">   入院</t>
  </si>
  <si>
    <t xml:space="preserve">  </t>
  </si>
  <si>
    <t>C</t>
    <phoneticPr fontId="4"/>
  </si>
  <si>
    <t>治験薬製造承認の状況</t>
  </si>
  <si>
    <t>他の適応に国内で承認</t>
  </si>
  <si>
    <t>同一適応に欧米で承認</t>
  </si>
  <si>
    <t>未承認</t>
  </si>
  <si>
    <t>D</t>
    <phoneticPr fontId="4"/>
  </si>
  <si>
    <t>デザイン</t>
  </si>
  <si>
    <t xml:space="preserve">オープン  </t>
  </si>
  <si>
    <t xml:space="preserve">単盲検  </t>
  </si>
  <si>
    <t>二重盲検</t>
  </si>
  <si>
    <t>E</t>
    <phoneticPr fontId="4"/>
  </si>
  <si>
    <t>プラセボの使用</t>
    <phoneticPr fontId="4"/>
  </si>
  <si>
    <t xml:space="preserve">使用  </t>
  </si>
  <si>
    <t>F</t>
    <phoneticPr fontId="4"/>
  </si>
  <si>
    <t>併用薬の使用</t>
    <phoneticPr fontId="4"/>
  </si>
  <si>
    <t>同効薬でも不変使用可</t>
  </si>
  <si>
    <t xml:space="preserve">同効薬のみ禁止  </t>
  </si>
  <si>
    <t>全面禁止</t>
  </si>
  <si>
    <t>G</t>
    <phoneticPr fontId="4"/>
  </si>
  <si>
    <t>治験薬の投与経路</t>
    <phoneticPr fontId="4"/>
  </si>
  <si>
    <t xml:space="preserve">内用・外用  </t>
  </si>
  <si>
    <t xml:space="preserve">皮下・筋注  </t>
  </si>
  <si>
    <t>静注・特殊</t>
  </si>
  <si>
    <t>H</t>
    <phoneticPr fontId="4"/>
  </si>
  <si>
    <t>治験薬の投与期間</t>
    <phoneticPr fontId="4"/>
  </si>
  <si>
    <t xml:space="preserve">４週間以内  </t>
  </si>
  <si>
    <t xml:space="preserve">５～２４週  </t>
  </si>
  <si>
    <t>２５～４９週、５０週以上は、２５週毎に９ポイント加算する。</t>
    <phoneticPr fontId="4"/>
  </si>
  <si>
    <t>I</t>
    <phoneticPr fontId="4"/>
  </si>
  <si>
    <t>被験者層</t>
    <phoneticPr fontId="4"/>
  </si>
  <si>
    <t xml:space="preserve">成人  </t>
  </si>
  <si>
    <t>小児、成人（高齢者、肝、腎障害等合併有）</t>
  </si>
  <si>
    <t>乳児、新生児</t>
  </si>
  <si>
    <t>J</t>
    <phoneticPr fontId="4"/>
  </si>
  <si>
    <t>被験者の選出（適格＋除外基準数）</t>
    <phoneticPr fontId="4"/>
  </si>
  <si>
    <t xml:space="preserve">１９以下  </t>
  </si>
  <si>
    <t xml:space="preserve">２０～２９  </t>
  </si>
  <si>
    <t>３０以上</t>
  </si>
  <si>
    <t>K</t>
    <phoneticPr fontId="4"/>
  </si>
  <si>
    <t>チェックポイントの経過観察回数</t>
    <phoneticPr fontId="4"/>
  </si>
  <si>
    <t xml:space="preserve">４以下 </t>
  </si>
  <si>
    <t xml:space="preserve">５～９  </t>
  </si>
  <si>
    <t>１０以上</t>
  </si>
  <si>
    <t>L</t>
    <phoneticPr fontId="4"/>
  </si>
  <si>
    <t>臨床症状観察項目数</t>
    <phoneticPr fontId="4"/>
  </si>
  <si>
    <t xml:space="preserve">４以下  </t>
  </si>
  <si>
    <t>M</t>
    <phoneticPr fontId="4"/>
  </si>
  <si>
    <t>一般的検査＋非侵襲的機能検査及び画像診断項目数</t>
    <phoneticPr fontId="4"/>
  </si>
  <si>
    <t xml:space="preserve">４９以下  </t>
  </si>
  <si>
    <t xml:space="preserve">５０～９９  </t>
  </si>
  <si>
    <t>１００以上</t>
  </si>
  <si>
    <t>N</t>
    <phoneticPr fontId="4"/>
  </si>
  <si>
    <t>侵襲的機能検査及び画像診断回数</t>
    <phoneticPr fontId="4"/>
  </si>
  <si>
    <t xml:space="preserve">0×回数         </t>
    <phoneticPr fontId="4"/>
  </si>
  <si>
    <t>O</t>
    <phoneticPr fontId="4"/>
  </si>
  <si>
    <t>特殊検査のための検体採取回数</t>
    <phoneticPr fontId="4"/>
  </si>
  <si>
    <t>P</t>
    <phoneticPr fontId="4"/>
  </si>
  <si>
    <t>生検回数</t>
    <phoneticPr fontId="4"/>
  </si>
  <si>
    <t>Q</t>
    <phoneticPr fontId="4"/>
  </si>
  <si>
    <t>症例発表</t>
    <phoneticPr fontId="4"/>
  </si>
  <si>
    <t xml:space="preserve"> １回 </t>
  </si>
  <si>
    <t>R</t>
    <phoneticPr fontId="4"/>
  </si>
  <si>
    <t>承認申請に使用される文書等の作成</t>
    <phoneticPr fontId="4"/>
  </si>
  <si>
    <t xml:space="preserve">３０枚以内 </t>
  </si>
  <si>
    <t>５１枚以上</t>
  </si>
  <si>
    <t>S</t>
    <phoneticPr fontId="4"/>
  </si>
  <si>
    <t>相の種類</t>
    <phoneticPr fontId="4"/>
  </si>
  <si>
    <t xml:space="preserve">Ⅱ相・Ⅲ相 </t>
    <rPh sb="4" eb="5">
      <t>ソウ</t>
    </rPh>
    <phoneticPr fontId="4"/>
  </si>
  <si>
    <t>Ⅰ相</t>
    <rPh sb="1" eb="2">
      <t>ソウ</t>
    </rPh>
    <phoneticPr fontId="4"/>
  </si>
  <si>
    <t>合計ポイント数</t>
    <phoneticPr fontId="4"/>
  </si>
  <si>
    <t>１．Q及びRを除いた合計ポイント数</t>
    <phoneticPr fontId="4"/>
  </si>
  <si>
    <t>２．Q及びRの合計ポイント数</t>
    <phoneticPr fontId="4"/>
  </si>
  <si>
    <t>基礎額：</t>
    <rPh sb="0" eb="2">
      <t>キソ</t>
    </rPh>
    <rPh sb="2" eb="3">
      <t>ガク</t>
    </rPh>
    <phoneticPr fontId="4"/>
  </si>
  <si>
    <t>合計ポイント数の１</t>
  </si>
  <si>
    <t>×</t>
    <phoneticPr fontId="4"/>
  </si>
  <si>
    <t>6,000円</t>
    <rPh sb="1" eb="6">
      <t>000エン</t>
    </rPh>
    <phoneticPr fontId="4"/>
  </si>
  <si>
    <t>・・・・・・・・・・・・・</t>
    <phoneticPr fontId="4"/>
  </si>
  <si>
    <t>①</t>
    <phoneticPr fontId="4"/>
  </si>
  <si>
    <t>合計ポイント数の２</t>
    <phoneticPr fontId="4"/>
  </si>
  <si>
    <t>②</t>
    <phoneticPr fontId="4"/>
  </si>
  <si>
    <t>基礎額</t>
    <rPh sb="0" eb="3">
      <t>キソガク</t>
    </rPh>
    <phoneticPr fontId="4"/>
  </si>
  <si>
    <t>＝</t>
    <phoneticPr fontId="4"/>
  </si>
  <si>
    <t>＋</t>
    <phoneticPr fontId="4"/>
  </si>
  <si>
    <t>円</t>
    <rPh sb="0" eb="1">
      <t>エン</t>
    </rPh>
    <phoneticPr fontId="4"/>
  </si>
  <si>
    <t>治験薬管理経費ポイント算出表</t>
    <phoneticPr fontId="4"/>
  </si>
  <si>
    <t>個々の治験について、要素毎に該当するポイントを求め、そのポイントを合計したものをその試験のポイント数とする。</t>
    <phoneticPr fontId="4"/>
  </si>
  <si>
    <t>（ウエイト×2）</t>
    <phoneticPr fontId="4"/>
  </si>
  <si>
    <t>治験薬の剤型</t>
  </si>
  <si>
    <t xml:space="preserve">  内　服</t>
  </si>
  <si>
    <t xml:space="preserve"> 　外　用</t>
  </si>
  <si>
    <t>　注　射</t>
  </si>
  <si>
    <t xml:space="preserve">　オープン  </t>
  </si>
  <si>
    <t xml:space="preserve">　単盲検  </t>
  </si>
  <si>
    <t>　二重盲検</t>
  </si>
  <si>
    <t>投与期間</t>
  </si>
  <si>
    <t>調剤及び出庫回数</t>
  </si>
  <si>
    <t xml:space="preserve">　単　回  </t>
  </si>
  <si>
    <t>５回以下</t>
  </si>
  <si>
    <t>６回以上</t>
  </si>
  <si>
    <t>保存状況</t>
  </si>
  <si>
    <t xml:space="preserve">　室　温  </t>
  </si>
  <si>
    <t xml:space="preserve">冷所又は遮光 </t>
  </si>
  <si>
    <t>冷所及び遮光</t>
  </si>
  <si>
    <t>単相か複相か</t>
  </si>
  <si>
    <t xml:space="preserve">２つの相同時 </t>
  </si>
  <si>
    <t>３つ以上</t>
  </si>
  <si>
    <t>単科か複数科か</t>
  </si>
  <si>
    <t xml:space="preserve">　２科 </t>
  </si>
  <si>
    <t>３科以上</t>
  </si>
  <si>
    <t>同一治療薬での対象疾患の数</t>
  </si>
  <si>
    <t xml:space="preserve">　２つ </t>
  </si>
  <si>
    <t>ウォッシュアウト時のプラセボの使用</t>
  </si>
  <si>
    <t>　有</t>
  </si>
  <si>
    <t>特殊説明文書等の添付</t>
  </si>
  <si>
    <t>治験薬の種目</t>
  </si>
  <si>
    <t xml:space="preserve"> 毒・劇薬（予定）</t>
  </si>
  <si>
    <t>向精神薬・麻薬</t>
  </si>
  <si>
    <t>併用薬の交付</t>
  </si>
  <si>
    <t xml:space="preserve">  １種 </t>
  </si>
  <si>
    <t xml:space="preserve">　２種 </t>
  </si>
  <si>
    <t xml:space="preserve">  ３種以上  </t>
  </si>
  <si>
    <t>併用適用時併用薬チェック</t>
  </si>
  <si>
    <t xml:space="preserve">　１種  </t>
  </si>
  <si>
    <t xml:space="preserve">　２種  </t>
  </si>
  <si>
    <t>　３種以上</t>
  </si>
  <si>
    <t>請求医のチェック</t>
  </si>
  <si>
    <t>　２名以下</t>
  </si>
  <si>
    <t xml:space="preserve">　３～５名 </t>
  </si>
  <si>
    <t xml:space="preserve">　６名以上  </t>
  </si>
  <si>
    <t>治験薬規格数</t>
    <phoneticPr fontId="4"/>
  </si>
  <si>
    <t xml:space="preserve">  ３以上  </t>
  </si>
  <si>
    <t>治験期間（１か月単位）</t>
  </si>
  <si>
    <t>合計ポイント数</t>
  </si>
  <si>
    <t>算出額：</t>
  </si>
  <si>
    <t>×</t>
  </si>
  <si>
    <t>1,000円</t>
    <phoneticPr fontId="4"/>
  </si>
  <si>
    <t>症例数</t>
    <phoneticPr fontId="4"/>
  </si>
  <si>
    <t>治験薬管理経費</t>
    <phoneticPr fontId="4"/>
  </si>
  <si>
    <t>例</t>
    <rPh sb="0" eb="1">
      <t>レイ</t>
    </rPh>
    <phoneticPr fontId="4"/>
  </si>
  <si>
    <t xml:space="preserve"> ×月数（治験薬の保存・管理）</t>
    <phoneticPr fontId="4"/>
  </si>
  <si>
    <t>日本海総合病院治験見積書</t>
    <rPh sb="0" eb="2">
      <t>ニホン</t>
    </rPh>
    <rPh sb="2" eb="3">
      <t>カイ</t>
    </rPh>
    <rPh sb="3" eb="5">
      <t>ソウゴウ</t>
    </rPh>
    <rPh sb="5" eb="7">
      <t>ビョウイン</t>
    </rPh>
    <rPh sb="7" eb="9">
      <t>チケン</t>
    </rPh>
    <rPh sb="9" eb="11">
      <t>ミツ</t>
    </rPh>
    <rPh sb="11" eb="12">
      <t>ショ</t>
    </rPh>
    <phoneticPr fontId="15"/>
  </si>
  <si>
    <t>研究経費ポイント数</t>
    <rPh sb="0" eb="2">
      <t>ケンキュウ</t>
    </rPh>
    <rPh sb="2" eb="4">
      <t>ケイヒ</t>
    </rPh>
    <rPh sb="8" eb="9">
      <t>スウ</t>
    </rPh>
    <phoneticPr fontId="15"/>
  </si>
  <si>
    <t>治験薬管理費ポイント数</t>
    <rPh sb="0" eb="2">
      <t>チケン</t>
    </rPh>
    <rPh sb="2" eb="3">
      <t>ヤク</t>
    </rPh>
    <rPh sb="3" eb="5">
      <t>カンリ</t>
    </rPh>
    <rPh sb="5" eb="6">
      <t>ヒ</t>
    </rPh>
    <rPh sb="10" eb="11">
      <t>スウ</t>
    </rPh>
    <phoneticPr fontId="15"/>
  </si>
  <si>
    <t>予定来院回数</t>
    <phoneticPr fontId="15"/>
  </si>
  <si>
    <t>回</t>
    <rPh sb="0" eb="1">
      <t>カイ</t>
    </rPh>
    <phoneticPr fontId="15"/>
  </si>
  <si>
    <t>治験期間月数　</t>
    <rPh sb="0" eb="2">
      <t>チケン</t>
    </rPh>
    <rPh sb="2" eb="4">
      <t>キカン</t>
    </rPh>
    <rPh sb="4" eb="5">
      <t>ツキ</t>
    </rPh>
    <rPh sb="5" eb="6">
      <t>スウ</t>
    </rPh>
    <phoneticPr fontId="15"/>
  </si>
  <si>
    <t>月</t>
    <rPh sb="0" eb="1">
      <t>ツキ</t>
    </rPh>
    <phoneticPr fontId="15"/>
  </si>
  <si>
    <t>２回目以降審査回数</t>
    <rPh sb="1" eb="5">
      <t>カイメイコウ</t>
    </rPh>
    <rPh sb="5" eb="7">
      <t>シンサ</t>
    </rPh>
    <rPh sb="7" eb="9">
      <t>カイスウ</t>
    </rPh>
    <phoneticPr fontId="15"/>
  </si>
  <si>
    <t>契約単位で算定する経費</t>
  </si>
  <si>
    <t>（１）直接経費</t>
  </si>
  <si>
    <t>①審査費(初回)</t>
    <rPh sb="5" eb="7">
      <t>ショカイ</t>
    </rPh>
    <phoneticPr fontId="15"/>
  </si>
  <si>
    <t>当該治験の審査費用</t>
    <rPh sb="7" eb="9">
      <t>ヒヨウ</t>
    </rPh>
    <phoneticPr fontId="15"/>
  </si>
  <si>
    <t>②治験準備費</t>
  </si>
  <si>
    <r>
      <t>研究経費ポイント数×</t>
    </r>
    <r>
      <rPr>
        <b/>
        <sz val="11"/>
        <color theme="3"/>
        <rFont val="游ゴシック"/>
        <family val="3"/>
        <charset val="128"/>
        <scheme val="minor"/>
      </rPr>
      <t>1,500円</t>
    </r>
    <phoneticPr fontId="15"/>
  </si>
  <si>
    <t>③管理費</t>
  </si>
  <si>
    <t>①～②の合計額の20％に相当する額</t>
    <phoneticPr fontId="15"/>
  </si>
  <si>
    <t>（２）間接経費</t>
  </si>
  <si>
    <t>①～③の合計額の20％に相当する額</t>
    <phoneticPr fontId="15"/>
  </si>
  <si>
    <t>計</t>
    <rPh sb="0" eb="1">
      <t>ケイ</t>
    </rPh>
    <phoneticPr fontId="15"/>
  </si>
  <si>
    <t>症例単位で算定する経費</t>
  </si>
  <si>
    <t>①臨床試験研究経費</t>
  </si>
  <si>
    <t>研究経費ポイント数×6,000円（医師）</t>
    <rPh sb="17" eb="19">
      <t>イシ</t>
    </rPh>
    <phoneticPr fontId="15"/>
  </si>
  <si>
    <t>②負担軽減費</t>
  </si>
  <si>
    <t>10,000円（単価）×来院数</t>
    <phoneticPr fontId="15"/>
  </si>
  <si>
    <t>③治験実施経費</t>
  </si>
  <si>
    <t>研究経費ポイント数×6,000円×0.9（CRC等）</t>
    <rPh sb="24" eb="25">
      <t>ナド</t>
    </rPh>
    <phoneticPr fontId="15"/>
  </si>
  <si>
    <t>④治験薬管理費</t>
  </si>
  <si>
    <t>治験薬管理費ポイント数×1,000円</t>
    <rPh sb="3" eb="5">
      <t>カンリ</t>
    </rPh>
    <rPh sb="5" eb="6">
      <t>ヒ</t>
    </rPh>
    <phoneticPr fontId="15"/>
  </si>
  <si>
    <t>⑤管理費</t>
    <phoneticPr fontId="15"/>
  </si>
  <si>
    <t>①～④の合計額の20％に相当する額</t>
    <phoneticPr fontId="15"/>
  </si>
  <si>
    <t>（２）間接経費</t>
    <phoneticPr fontId="15"/>
  </si>
  <si>
    <t>①～⑤の合計額の20％に相当する額</t>
    <phoneticPr fontId="15"/>
  </si>
  <si>
    <t>（３）その他の経費</t>
  </si>
  <si>
    <t>①審査費（委員会審査）</t>
    <rPh sb="5" eb="8">
      <t>イインカイ</t>
    </rPh>
    <rPh sb="8" eb="10">
      <t>シンサ</t>
    </rPh>
    <phoneticPr fontId="15"/>
  </si>
  <si>
    <t>2回目以降の審査に要する経費50,000円</t>
    <rPh sb="6" eb="8">
      <t>シンサ</t>
    </rPh>
    <rPh sb="9" eb="10">
      <t>ヨウ</t>
    </rPh>
    <rPh sb="12" eb="14">
      <t>ケイヒ</t>
    </rPh>
    <rPh sb="13" eb="14">
      <t>ヒ</t>
    </rPh>
    <phoneticPr fontId="15"/>
  </si>
  <si>
    <t>②審査費（迅速審査）</t>
    <rPh sb="1" eb="3">
      <t>シンサ</t>
    </rPh>
    <rPh sb="3" eb="4">
      <t>ヒ</t>
    </rPh>
    <rPh sb="5" eb="7">
      <t>ジンソク</t>
    </rPh>
    <rPh sb="7" eb="9">
      <t>シンサ</t>
    </rPh>
    <phoneticPr fontId="15"/>
  </si>
  <si>
    <t>迅速審査費用20,000円×回数</t>
    <rPh sb="0" eb="2">
      <t>ジンソク</t>
    </rPh>
    <rPh sb="2" eb="4">
      <t>シンサ</t>
    </rPh>
    <rPh sb="4" eb="6">
      <t>ヒヨウ</t>
    </rPh>
    <rPh sb="12" eb="13">
      <t>エン</t>
    </rPh>
    <rPh sb="14" eb="16">
      <t>カイスウ</t>
    </rPh>
    <phoneticPr fontId="15"/>
  </si>
  <si>
    <t>②治験事務局費用</t>
    <rPh sb="1" eb="3">
      <t>チケン</t>
    </rPh>
    <rPh sb="3" eb="6">
      <t>ジムキョク</t>
    </rPh>
    <rPh sb="6" eb="8">
      <t>ヒヨウ</t>
    </rPh>
    <phoneticPr fontId="15"/>
  </si>
  <si>
    <t>50,000円×治験期間月数</t>
    <rPh sb="6" eb="7">
      <t>エン</t>
    </rPh>
    <rPh sb="8" eb="10">
      <t>チケン</t>
    </rPh>
    <rPh sb="10" eb="12">
      <t>キカン</t>
    </rPh>
    <rPh sb="12" eb="14">
      <t>ツキスウ</t>
    </rPh>
    <phoneticPr fontId="15"/>
  </si>
  <si>
    <t>③その他</t>
    <rPh sb="3" eb="4">
      <t>タ</t>
    </rPh>
    <phoneticPr fontId="15"/>
  </si>
  <si>
    <t>(1),(2)の他、治験実施に必要と認められる費用</t>
    <rPh sb="23" eb="25">
      <t>ヒヨウ</t>
    </rPh>
    <phoneticPr fontId="15"/>
  </si>
  <si>
    <t>その他費用</t>
    <rPh sb="2" eb="3">
      <t>タ</t>
    </rPh>
    <rPh sb="3" eb="5">
      <t>ヒヨウ</t>
    </rPh>
    <phoneticPr fontId="15"/>
  </si>
  <si>
    <t>（１）監査または実地調査対応費用</t>
    <rPh sb="3" eb="5">
      <t>カンサ</t>
    </rPh>
    <rPh sb="8" eb="10">
      <t>ジッチ</t>
    </rPh>
    <rPh sb="10" eb="12">
      <t>チョウサ</t>
    </rPh>
    <rPh sb="12" eb="14">
      <t>タイオウ</t>
    </rPh>
    <rPh sb="14" eb="16">
      <t>ヒヨウ</t>
    </rPh>
    <phoneticPr fontId="15"/>
  </si>
  <si>
    <t>実績に応じて　1回あたり100,000円</t>
    <rPh sb="0" eb="2">
      <t>ジッセキ</t>
    </rPh>
    <rPh sb="3" eb="4">
      <t>オウ</t>
    </rPh>
    <phoneticPr fontId="15"/>
  </si>
  <si>
    <t>（２）SDV対応</t>
    <rPh sb="6" eb="8">
      <t>タイオウ</t>
    </rPh>
    <phoneticPr fontId="15"/>
  </si>
  <si>
    <t>実績に応じて　1回あたり 10,000円</t>
    <rPh sb="0" eb="2">
      <t>ジッセキ</t>
    </rPh>
    <rPh sb="3" eb="4">
      <t>オウ</t>
    </rPh>
    <rPh sb="8" eb="9">
      <t>カイ</t>
    </rPh>
    <rPh sb="19" eb="20">
      <t>エン</t>
    </rPh>
    <phoneticPr fontId="15"/>
  </si>
  <si>
    <t>（３）終了報告後SDV対応</t>
    <rPh sb="3" eb="5">
      <t>シュウリョウ</t>
    </rPh>
    <rPh sb="5" eb="7">
      <t>ホウコク</t>
    </rPh>
    <rPh sb="7" eb="8">
      <t>ゴ</t>
    </rPh>
    <rPh sb="11" eb="13">
      <t>タイオウ</t>
    </rPh>
    <phoneticPr fontId="15"/>
  </si>
  <si>
    <t>実績に応じて　1回あたり 50,000円</t>
    <rPh sb="0" eb="2">
      <t>ジッセキ</t>
    </rPh>
    <rPh sb="3" eb="4">
      <t>オウ</t>
    </rPh>
    <phoneticPr fontId="15"/>
  </si>
  <si>
    <t>脱落症例に係る経費（１症例あたり）</t>
    <rPh sb="0" eb="2">
      <t>ダツラク</t>
    </rPh>
    <rPh sb="2" eb="4">
      <t>ショウレイ</t>
    </rPh>
    <rPh sb="5" eb="6">
      <t>カカ</t>
    </rPh>
    <rPh sb="7" eb="9">
      <t>ケイヒ</t>
    </rPh>
    <rPh sb="11" eb="13">
      <t>ショウレイ</t>
    </rPh>
    <phoneticPr fontId="15"/>
  </si>
  <si>
    <t>50,000円（単価）</t>
    <phoneticPr fontId="15"/>
  </si>
  <si>
    <t>②管理費</t>
    <phoneticPr fontId="15"/>
  </si>
  <si>
    <t>①の合計額の10％に相当する額</t>
    <phoneticPr fontId="15"/>
  </si>
  <si>
    <t>（３）負担軽減費</t>
    <rPh sb="3" eb="5">
      <t>フタン</t>
    </rPh>
    <rPh sb="5" eb="7">
      <t>ケイゲン</t>
    </rPh>
    <rPh sb="7" eb="8">
      <t>ヒ</t>
    </rPh>
    <phoneticPr fontId="15"/>
  </si>
  <si>
    <t>10,000円（単価）</t>
    <phoneticPr fontId="15"/>
  </si>
  <si>
    <t>日本海総合病院治験見積書（外部CRC用）</t>
    <rPh sb="0" eb="2">
      <t>ニホン</t>
    </rPh>
    <rPh sb="2" eb="3">
      <t>カイ</t>
    </rPh>
    <rPh sb="3" eb="5">
      <t>ソウゴウ</t>
    </rPh>
    <rPh sb="5" eb="7">
      <t>ビョウイン</t>
    </rPh>
    <rPh sb="7" eb="9">
      <t>チケン</t>
    </rPh>
    <rPh sb="9" eb="11">
      <t>ミツ</t>
    </rPh>
    <rPh sb="11" eb="12">
      <t>ショ</t>
    </rPh>
    <rPh sb="13" eb="15">
      <t>ガイブ</t>
    </rPh>
    <rPh sb="18" eb="19">
      <t>ヨウ</t>
    </rPh>
    <phoneticPr fontId="15"/>
  </si>
  <si>
    <t>研究経費ポイント数×6,000円</t>
    <phoneticPr fontId="15"/>
  </si>
  <si>
    <t>④治験実施管理経費</t>
    <rPh sb="3" eb="5">
      <t>ジッシ</t>
    </rPh>
    <rPh sb="7" eb="9">
      <t>ケイヒ</t>
    </rPh>
    <phoneticPr fontId="15"/>
  </si>
  <si>
    <t>治験実施経費の10％に相当する額（外部CRC）</t>
    <rPh sb="0" eb="2">
      <t>チケン</t>
    </rPh>
    <rPh sb="2" eb="4">
      <t>ジッシ</t>
    </rPh>
    <rPh sb="11" eb="13">
      <t>ソウトウ</t>
    </rPh>
    <rPh sb="15" eb="16">
      <t>ガク</t>
    </rPh>
    <rPh sb="17" eb="19">
      <t>ガイブ</t>
    </rPh>
    <phoneticPr fontId="15"/>
  </si>
  <si>
    <t>⑤治験薬管理費</t>
    <phoneticPr fontId="15"/>
  </si>
  <si>
    <t>⑥管理費</t>
    <phoneticPr fontId="15"/>
  </si>
  <si>
    <t>⑦直接経費計</t>
    <rPh sb="1" eb="3">
      <t>チョクセツ</t>
    </rPh>
    <rPh sb="3" eb="5">
      <t>ケイヒ</t>
    </rPh>
    <rPh sb="5" eb="6">
      <t>ケイ</t>
    </rPh>
    <phoneticPr fontId="15"/>
  </si>
  <si>
    <t>①+②+④+⑤+⑥の合計額</t>
    <rPh sb="10" eb="12">
      <t>ゴウケイ</t>
    </rPh>
    <rPh sb="12" eb="13">
      <t>ガク</t>
    </rPh>
    <phoneticPr fontId="15"/>
  </si>
  <si>
    <t>⑦の合計額の20％に相当する額</t>
    <phoneticPr fontId="15"/>
  </si>
  <si>
    <t>2回目以降の審査に要する経費50,000円×回数</t>
    <rPh sb="6" eb="8">
      <t>シンサ</t>
    </rPh>
    <rPh sb="9" eb="10">
      <t>ヨウ</t>
    </rPh>
    <rPh sb="12" eb="14">
      <t>ケイヒ</t>
    </rPh>
    <rPh sb="13" eb="14">
      <t>ヒ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</si>
</sst>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theme="3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0"/>
      <color theme="8" tint="-0.499984740745262"/>
      <name val="ＭＳ Ｐ明朝"/>
      <family val="1"/>
      <charset val="128"/>
    </font>
    <font>
      <b/>
      <sz val="11"/>
      <color theme="3"/>
      <name val="游ゴシック"/>
      <family val="3"/>
      <charset val="128"/>
      <scheme val="minor"/>
    </font>
    <font>
      <b/>
      <strike/>
      <sz val="11"/>
      <color theme="0" tint="-0.34998626667073579"/>
      <name val="游ゴシック"/>
      <family val="2"/>
      <charset val="128"/>
      <scheme val="minor"/>
    </font>
    <font>
      <b/>
      <strike/>
      <sz val="11"/>
      <color theme="0" tint="-0.34998626667073579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2F2F2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8" tint="-0.499984740745262"/>
      </left>
      <right/>
      <top style="thin">
        <color theme="8" tint="-0.499984740745262"/>
      </top>
      <bottom/>
      <diagonal/>
    </border>
    <border>
      <left/>
      <right/>
      <top style="thin">
        <color theme="8" tint="-0.499984740745262"/>
      </top>
      <bottom/>
      <diagonal/>
    </border>
    <border>
      <left/>
      <right style="thin">
        <color theme="8" tint="-0.499984740745262"/>
      </right>
      <top style="thin">
        <color theme="8" tint="-0.499984740745262"/>
      </top>
      <bottom/>
      <diagonal/>
    </border>
    <border>
      <left style="thin">
        <color theme="8" tint="-0.499984740745262"/>
      </left>
      <right/>
      <top/>
      <bottom/>
      <diagonal/>
    </border>
    <border>
      <left/>
      <right style="thin">
        <color theme="8" tint="-0.499984740745262"/>
      </right>
      <top/>
      <bottom/>
      <diagonal/>
    </border>
    <border>
      <left style="thin">
        <color theme="8" tint="-0.499984740745262"/>
      </left>
      <right/>
      <top/>
      <bottom style="thin">
        <color theme="8" tint="-0.499984740745262"/>
      </bottom>
      <diagonal/>
    </border>
    <border>
      <left/>
      <right/>
      <top/>
      <bottom style="thin">
        <color theme="8" tint="-0.499984740745262"/>
      </bottom>
      <diagonal/>
    </border>
    <border>
      <left/>
      <right style="thin">
        <color theme="8" tint="-0.499984740745262"/>
      </right>
      <top/>
      <bottom style="thin">
        <color theme="8" tint="-0.499984740745262"/>
      </bottom>
      <diagonal/>
    </border>
    <border>
      <left/>
      <right/>
      <top style="medium">
        <color theme="4" tint="0.39994506668294322"/>
      </top>
      <bottom style="medium">
        <color theme="4" tint="0.39997558519241921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0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18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49" fontId="0" fillId="0" borderId="18" xfId="0" applyNumberForma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0" fillId="0" borderId="15" xfId="0" applyBorder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3" borderId="1" xfId="0" applyFont="1" applyFill="1" applyBorder="1" applyAlignment="1">
      <alignment horizontal="center" vertical="center"/>
    </xf>
    <xf numFmtId="0" fontId="1" fillId="0" borderId="0" xfId="4">
      <alignment vertical="center"/>
    </xf>
    <xf numFmtId="0" fontId="16" fillId="0" borderId="0" xfId="4" applyFont="1">
      <alignment vertical="center"/>
    </xf>
    <xf numFmtId="38" fontId="0" fillId="0" borderId="0" xfId="5" applyFont="1">
      <alignment vertical="center"/>
    </xf>
    <xf numFmtId="0" fontId="17" fillId="0" borderId="0" xfId="4" applyFont="1">
      <alignment vertical="center"/>
    </xf>
    <xf numFmtId="0" fontId="18" fillId="0" borderId="23" xfId="4" applyFont="1" applyBorder="1">
      <alignment vertical="center"/>
    </xf>
    <xf numFmtId="0" fontId="13" fillId="0" borderId="24" xfId="3" applyBorder="1">
      <alignment vertical="center"/>
    </xf>
    <xf numFmtId="38" fontId="13" fillId="0" borderId="25" xfId="3" applyNumberFormat="1" applyBorder="1" applyAlignment="1">
      <alignment horizontal="right" vertical="center" indent="1"/>
    </xf>
    <xf numFmtId="0" fontId="18" fillId="0" borderId="26" xfId="4" applyFont="1" applyBorder="1">
      <alignment vertical="center"/>
    </xf>
    <xf numFmtId="0" fontId="13" fillId="0" borderId="0" xfId="3" applyBorder="1">
      <alignment vertical="center"/>
    </xf>
    <xf numFmtId="38" fontId="13" fillId="0" borderId="27" xfId="3" applyNumberFormat="1" applyBorder="1" applyAlignment="1">
      <alignment horizontal="right" vertical="center" indent="1"/>
    </xf>
    <xf numFmtId="0" fontId="18" fillId="0" borderId="28" xfId="4" applyFont="1" applyBorder="1">
      <alignment vertical="center"/>
    </xf>
    <xf numFmtId="0" fontId="13" fillId="0" borderId="29" xfId="3" applyBorder="1">
      <alignment vertical="center"/>
    </xf>
    <xf numFmtId="38" fontId="13" fillId="0" borderId="30" xfId="3" applyNumberFormat="1" applyBorder="1" applyAlignment="1">
      <alignment horizontal="right" vertical="center" indent="1"/>
    </xf>
    <xf numFmtId="38" fontId="17" fillId="0" borderId="0" xfId="5" applyFont="1" applyAlignment="1">
      <alignment horizontal="right" vertical="center" indent="1"/>
    </xf>
    <xf numFmtId="0" fontId="13" fillId="0" borderId="0" xfId="2" applyBorder="1">
      <alignment vertical="center"/>
    </xf>
    <xf numFmtId="0" fontId="13" fillId="0" borderId="22" xfId="2">
      <alignment vertical="center"/>
    </xf>
    <xf numFmtId="38" fontId="13" fillId="0" borderId="22" xfId="2" applyNumberFormat="1" applyAlignment="1">
      <alignment horizontal="right" vertical="center" indent="1"/>
    </xf>
    <xf numFmtId="0" fontId="13" fillId="4" borderId="22" xfId="2" applyFill="1">
      <alignment vertical="center"/>
    </xf>
    <xf numFmtId="38" fontId="13" fillId="4" borderId="22" xfId="2" applyNumberFormat="1" applyFill="1" applyAlignment="1">
      <alignment horizontal="right" vertical="center" indent="1"/>
    </xf>
    <xf numFmtId="38" fontId="13" fillId="0" borderId="22" xfId="2" applyNumberFormat="1">
      <alignment vertical="center"/>
    </xf>
    <xf numFmtId="0" fontId="13" fillId="0" borderId="22" xfId="2" applyAlignment="1">
      <alignment horizontal="right" vertical="center" indent="1"/>
    </xf>
    <xf numFmtId="0" fontId="17" fillId="0" borderId="0" xfId="4" applyFont="1" applyBorder="1">
      <alignment vertical="center"/>
    </xf>
    <xf numFmtId="38" fontId="0" fillId="0" borderId="0" xfId="5" applyFont="1" applyAlignment="1">
      <alignment horizontal="right" vertical="center" indent="1"/>
    </xf>
    <xf numFmtId="0" fontId="13" fillId="0" borderId="22" xfId="2" applyBorder="1">
      <alignment vertical="center"/>
    </xf>
    <xf numFmtId="0" fontId="13" fillId="0" borderId="31" xfId="2" applyBorder="1">
      <alignment vertical="center"/>
    </xf>
    <xf numFmtId="0" fontId="13" fillId="4" borderId="31" xfId="2" applyFill="1" applyBorder="1">
      <alignment vertical="center"/>
    </xf>
    <xf numFmtId="0" fontId="20" fillId="0" borderId="22" xfId="2" applyFont="1">
      <alignment vertical="center"/>
    </xf>
    <xf numFmtId="38" fontId="21" fillId="0" borderId="22" xfId="2" applyNumberFormat="1" applyFont="1" applyAlignment="1">
      <alignment horizontal="right" vertical="center" indent="1"/>
    </xf>
    <xf numFmtId="0" fontId="21" fillId="0" borderId="22" xfId="2" applyFont="1">
      <alignment vertical="center"/>
    </xf>
    <xf numFmtId="0" fontId="14" fillId="0" borderId="0" xfId="4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5" xfId="0" applyBorder="1" applyAlignment="1">
      <alignment horizontal="right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18" xfId="0" applyBorder="1" applyAlignment="1">
      <alignment vertical="center"/>
    </xf>
    <xf numFmtId="38" fontId="0" fillId="0" borderId="18" xfId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5" xfId="0" applyBorder="1" applyAlignment="1">
      <alignment horizontal="right"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6">
    <cellStyle name="桁区切り" xfId="1" builtinId="6"/>
    <cellStyle name="桁区切り 2" xfId="5" xr:uid="{B1F70F5A-7AA8-46B7-AFE8-7E945528A1B3}"/>
    <cellStyle name="見出し 3" xfId="2" builtinId="18"/>
    <cellStyle name="見出し 4" xfId="3" builtinId="19"/>
    <cellStyle name="標準" xfId="0" builtinId="0"/>
    <cellStyle name="標準 2" xfId="4" xr:uid="{A0F2BD11-33A2-4899-82B8-4A2F3BFEF5B7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A8A37-26C2-45E3-88D6-55DDDA606347}">
  <sheetPr>
    <pageSetUpPr fitToPage="1"/>
  </sheetPr>
  <dimension ref="A1:E43"/>
  <sheetViews>
    <sheetView tabSelected="1" zoomScaleNormal="100" workbookViewId="0">
      <selection sqref="A1:E1"/>
    </sheetView>
  </sheetViews>
  <sheetFormatPr defaultRowHeight="18.75" x14ac:dyDescent="0.15"/>
  <cols>
    <col min="1" max="1" width="5.625" style="51" customWidth="1"/>
    <col min="2" max="2" width="3.375" style="51" customWidth="1"/>
    <col min="3" max="3" width="27.5" style="51" customWidth="1"/>
    <col min="4" max="4" width="17.125" style="53" customWidth="1"/>
    <col min="5" max="5" width="42.375" style="51" customWidth="1"/>
    <col min="6" max="16384" width="9" style="51"/>
  </cols>
  <sheetData>
    <row r="1" spans="1:5" ht="24" x14ac:dyDescent="0.15">
      <c r="A1" s="80" t="s">
        <v>165</v>
      </c>
      <c r="B1" s="80"/>
      <c r="C1" s="80"/>
      <c r="D1" s="80"/>
      <c r="E1" s="80"/>
    </row>
    <row r="2" spans="1:5" ht="19.5" x14ac:dyDescent="0.15">
      <c r="B2" s="52"/>
    </row>
    <row r="3" spans="1:5" x14ac:dyDescent="0.15">
      <c r="A3" s="54"/>
      <c r="B3" s="55"/>
      <c r="C3" s="56" t="s">
        <v>166</v>
      </c>
      <c r="D3" s="57">
        <v>0</v>
      </c>
      <c r="E3" s="54"/>
    </row>
    <row r="4" spans="1:5" x14ac:dyDescent="0.15">
      <c r="A4" s="54"/>
      <c r="B4" s="58"/>
      <c r="C4" s="59" t="s">
        <v>167</v>
      </c>
      <c r="D4" s="60">
        <v>0</v>
      </c>
      <c r="E4" s="54"/>
    </row>
    <row r="5" spans="1:5" x14ac:dyDescent="0.15">
      <c r="A5" s="54"/>
      <c r="B5" s="58"/>
      <c r="C5" s="59" t="s">
        <v>168</v>
      </c>
      <c r="D5" s="60">
        <v>0</v>
      </c>
      <c r="E5" s="54" t="s">
        <v>169</v>
      </c>
    </row>
    <row r="6" spans="1:5" x14ac:dyDescent="0.15">
      <c r="A6" s="54"/>
      <c r="B6" s="58"/>
      <c r="C6" s="59" t="s">
        <v>170</v>
      </c>
      <c r="D6" s="60">
        <v>0</v>
      </c>
      <c r="E6" s="54" t="s">
        <v>171</v>
      </c>
    </row>
    <row r="7" spans="1:5" x14ac:dyDescent="0.15">
      <c r="A7" s="54"/>
      <c r="B7" s="61"/>
      <c r="C7" s="62" t="s">
        <v>172</v>
      </c>
      <c r="D7" s="63">
        <v>0</v>
      </c>
      <c r="E7" s="54" t="s">
        <v>169</v>
      </c>
    </row>
    <row r="8" spans="1:5" x14ac:dyDescent="0.15">
      <c r="A8" s="54"/>
      <c r="B8" s="54"/>
      <c r="C8" s="54"/>
      <c r="D8" s="64"/>
      <c r="E8" s="54"/>
    </row>
    <row r="9" spans="1:5" x14ac:dyDescent="0.15">
      <c r="A9" s="65" t="s">
        <v>173</v>
      </c>
      <c r="B9" s="54"/>
      <c r="C9" s="54"/>
      <c r="D9" s="64"/>
      <c r="E9" s="54"/>
    </row>
    <row r="10" spans="1:5" ht="19.5" thickBot="1" x14ac:dyDescent="0.2">
      <c r="A10" s="54"/>
      <c r="B10" s="66" t="s">
        <v>174</v>
      </c>
      <c r="C10" s="66"/>
      <c r="D10" s="67"/>
      <c r="E10" s="66"/>
    </row>
    <row r="11" spans="1:5" ht="19.5" thickBot="1" x14ac:dyDescent="0.2">
      <c r="A11" s="54"/>
      <c r="B11" s="65"/>
      <c r="C11" s="66" t="s">
        <v>175</v>
      </c>
      <c r="D11" s="67">
        <v>200000</v>
      </c>
      <c r="E11" s="66" t="s">
        <v>176</v>
      </c>
    </row>
    <row r="12" spans="1:5" ht="19.5" thickBot="1" x14ac:dyDescent="0.2">
      <c r="A12" s="54"/>
      <c r="B12" s="65"/>
      <c r="C12" s="66" t="s">
        <v>177</v>
      </c>
      <c r="D12" s="67">
        <f>D3*1500</f>
        <v>0</v>
      </c>
      <c r="E12" s="66" t="s">
        <v>178</v>
      </c>
    </row>
    <row r="13" spans="1:5" ht="19.5" thickBot="1" x14ac:dyDescent="0.2">
      <c r="A13" s="54"/>
      <c r="B13" s="66"/>
      <c r="C13" s="66" t="s">
        <v>179</v>
      </c>
      <c r="D13" s="67">
        <f>(D11+D12)*0.2</f>
        <v>40000</v>
      </c>
      <c r="E13" s="66" t="s">
        <v>180</v>
      </c>
    </row>
    <row r="14" spans="1:5" ht="19.5" thickBot="1" x14ac:dyDescent="0.2">
      <c r="A14" s="54"/>
      <c r="B14" s="66" t="s">
        <v>181</v>
      </c>
      <c r="C14" s="66"/>
      <c r="D14" s="67">
        <f>SUM(D11:D13)*0.2</f>
        <v>48000</v>
      </c>
      <c r="E14" s="66" t="s">
        <v>182</v>
      </c>
    </row>
    <row r="15" spans="1:5" ht="19.5" thickBot="1" x14ac:dyDescent="0.2">
      <c r="A15" s="54"/>
      <c r="B15" s="66"/>
      <c r="C15" s="68" t="s">
        <v>183</v>
      </c>
      <c r="D15" s="69">
        <f>SUM(D11:D14)</f>
        <v>288000</v>
      </c>
      <c r="E15" s="66"/>
    </row>
    <row r="16" spans="1:5" x14ac:dyDescent="0.15">
      <c r="A16" s="54"/>
      <c r="B16" s="54"/>
      <c r="C16" s="54"/>
      <c r="D16" s="64"/>
      <c r="E16" s="54"/>
    </row>
    <row r="17" spans="1:5" x14ac:dyDescent="0.15">
      <c r="A17" s="65" t="s">
        <v>184</v>
      </c>
      <c r="B17" s="54"/>
      <c r="C17" s="54"/>
      <c r="D17" s="64"/>
      <c r="E17" s="54"/>
    </row>
    <row r="18" spans="1:5" ht="19.5" thickBot="1" x14ac:dyDescent="0.2">
      <c r="A18" s="54"/>
      <c r="B18" s="66" t="s">
        <v>174</v>
      </c>
      <c r="C18" s="66"/>
      <c r="D18" s="67"/>
      <c r="E18" s="66"/>
    </row>
    <row r="19" spans="1:5" ht="19.5" thickBot="1" x14ac:dyDescent="0.2">
      <c r="A19" s="54"/>
      <c r="B19" s="65"/>
      <c r="C19" s="66" t="s">
        <v>185</v>
      </c>
      <c r="D19" s="67">
        <f>D3*6000</f>
        <v>0</v>
      </c>
      <c r="E19" s="66" t="s">
        <v>186</v>
      </c>
    </row>
    <row r="20" spans="1:5" ht="19.5" thickBot="1" x14ac:dyDescent="0.2">
      <c r="A20" s="54"/>
      <c r="B20" s="65"/>
      <c r="C20" s="66" t="s">
        <v>187</v>
      </c>
      <c r="D20" s="67">
        <f>D5*10000</f>
        <v>0</v>
      </c>
      <c r="E20" s="66" t="s">
        <v>188</v>
      </c>
    </row>
    <row r="21" spans="1:5" ht="19.5" thickBot="1" x14ac:dyDescent="0.2">
      <c r="A21" s="54"/>
      <c r="B21" s="65"/>
      <c r="C21" s="66" t="s">
        <v>189</v>
      </c>
      <c r="D21" s="67">
        <f>D3*6000*0.9</f>
        <v>0</v>
      </c>
      <c r="E21" s="66" t="s">
        <v>190</v>
      </c>
    </row>
    <row r="22" spans="1:5" ht="19.5" thickBot="1" x14ac:dyDescent="0.2">
      <c r="A22" s="54"/>
      <c r="B22" s="65"/>
      <c r="C22" s="66" t="s">
        <v>191</v>
      </c>
      <c r="D22" s="67">
        <f>D4*1000</f>
        <v>0</v>
      </c>
      <c r="E22" s="66" t="s">
        <v>192</v>
      </c>
    </row>
    <row r="23" spans="1:5" ht="19.5" thickBot="1" x14ac:dyDescent="0.2">
      <c r="A23" s="54"/>
      <c r="B23" s="65"/>
      <c r="C23" s="66" t="s">
        <v>193</v>
      </c>
      <c r="D23" s="67">
        <f>SUM(D19:D22)*0.2</f>
        <v>0</v>
      </c>
      <c r="E23" s="66" t="s">
        <v>194</v>
      </c>
    </row>
    <row r="24" spans="1:5" ht="19.5" thickBot="1" x14ac:dyDescent="0.2">
      <c r="A24" s="54"/>
      <c r="B24" s="66" t="s">
        <v>195</v>
      </c>
      <c r="C24" s="66"/>
      <c r="D24" s="67">
        <f>SUM(D19:D23)*0.2</f>
        <v>0</v>
      </c>
      <c r="E24" s="66" t="s">
        <v>196</v>
      </c>
    </row>
    <row r="25" spans="1:5" ht="19.5" thickBot="1" x14ac:dyDescent="0.2">
      <c r="A25" s="54"/>
      <c r="B25" s="66" t="s">
        <v>197</v>
      </c>
      <c r="C25" s="70"/>
      <c r="D25" s="71"/>
      <c r="E25" s="66"/>
    </row>
    <row r="26" spans="1:5" ht="19.5" thickBot="1" x14ac:dyDescent="0.2">
      <c r="A26" s="54"/>
      <c r="B26" s="65"/>
      <c r="C26" s="66" t="s">
        <v>198</v>
      </c>
      <c r="D26" s="67">
        <f>D7*50000</f>
        <v>0</v>
      </c>
      <c r="E26" s="66" t="s">
        <v>228</v>
      </c>
    </row>
    <row r="27" spans="1:5" ht="19.5" thickBot="1" x14ac:dyDescent="0.2">
      <c r="A27" s="54"/>
      <c r="B27" s="65"/>
      <c r="C27" s="66" t="s">
        <v>200</v>
      </c>
      <c r="D27" s="67"/>
      <c r="E27" s="66" t="s">
        <v>201</v>
      </c>
    </row>
    <row r="28" spans="1:5" ht="19.5" thickBot="1" x14ac:dyDescent="0.2">
      <c r="A28" s="54"/>
      <c r="B28" s="65"/>
      <c r="C28" s="66" t="s">
        <v>202</v>
      </c>
      <c r="D28" s="67">
        <f>D6*50000</f>
        <v>0</v>
      </c>
      <c r="E28" s="66" t="s">
        <v>203</v>
      </c>
    </row>
    <row r="29" spans="1:5" ht="19.5" thickBot="1" x14ac:dyDescent="0.2">
      <c r="A29" s="72"/>
      <c r="B29" s="66"/>
      <c r="C29" s="66" t="s">
        <v>204</v>
      </c>
      <c r="D29" s="67"/>
      <c r="E29" s="66" t="s">
        <v>205</v>
      </c>
    </row>
    <row r="30" spans="1:5" ht="19.5" thickBot="1" x14ac:dyDescent="0.2">
      <c r="A30" s="72"/>
      <c r="B30" s="66"/>
      <c r="C30" s="68" t="s">
        <v>183</v>
      </c>
      <c r="D30" s="69">
        <f>D15+SUM(D19:D29)</f>
        <v>288000</v>
      </c>
      <c r="E30" s="66"/>
    </row>
    <row r="31" spans="1:5" x14ac:dyDescent="0.15">
      <c r="D31" s="73"/>
    </row>
    <row r="32" spans="1:5" x14ac:dyDescent="0.15">
      <c r="A32" s="65" t="s">
        <v>206</v>
      </c>
      <c r="B32" s="54"/>
      <c r="C32" s="54"/>
      <c r="D32" s="64"/>
    </row>
    <row r="33" spans="1:5" ht="19.5" thickBot="1" x14ac:dyDescent="0.2">
      <c r="A33" s="54"/>
      <c r="B33" s="66" t="s">
        <v>207</v>
      </c>
      <c r="C33" s="66"/>
      <c r="D33" s="67">
        <v>100000</v>
      </c>
      <c r="E33" s="66" t="s">
        <v>208</v>
      </c>
    </row>
    <row r="34" spans="1:5" ht="19.5" thickBot="1" x14ac:dyDescent="0.2">
      <c r="A34" s="54"/>
      <c r="B34" s="66" t="s">
        <v>209</v>
      </c>
      <c r="C34" s="66"/>
      <c r="D34" s="67">
        <v>10000</v>
      </c>
      <c r="E34" s="66" t="s">
        <v>210</v>
      </c>
    </row>
    <row r="35" spans="1:5" ht="19.5" thickBot="1" x14ac:dyDescent="0.2">
      <c r="A35" s="54"/>
      <c r="B35" s="66" t="s">
        <v>211</v>
      </c>
      <c r="C35" s="66"/>
      <c r="D35" s="67">
        <v>50000</v>
      </c>
      <c r="E35" s="66" t="s">
        <v>212</v>
      </c>
    </row>
    <row r="37" spans="1:5" x14ac:dyDescent="0.15">
      <c r="A37" s="65" t="s">
        <v>213</v>
      </c>
      <c r="B37" s="54"/>
      <c r="C37" s="54"/>
      <c r="D37" s="64"/>
      <c r="E37" s="54"/>
    </row>
    <row r="38" spans="1:5" ht="19.5" thickBot="1" x14ac:dyDescent="0.2">
      <c r="A38" s="54"/>
      <c r="B38" s="66" t="s">
        <v>174</v>
      </c>
      <c r="C38" s="66"/>
      <c r="D38" s="67"/>
      <c r="E38" s="66"/>
    </row>
    <row r="39" spans="1:5" ht="19.5" thickBot="1" x14ac:dyDescent="0.2">
      <c r="A39" s="54"/>
      <c r="B39" s="65"/>
      <c r="C39" s="66" t="s">
        <v>185</v>
      </c>
      <c r="D39" s="67">
        <v>50000</v>
      </c>
      <c r="E39" s="66" t="s">
        <v>214</v>
      </c>
    </row>
    <row r="40" spans="1:5" ht="19.5" thickBot="1" x14ac:dyDescent="0.2">
      <c r="A40" s="54"/>
      <c r="B40" s="65"/>
      <c r="C40" s="66" t="s">
        <v>215</v>
      </c>
      <c r="D40" s="67">
        <f>D39*0.1</f>
        <v>5000</v>
      </c>
      <c r="E40" s="66" t="s">
        <v>216</v>
      </c>
    </row>
    <row r="41" spans="1:5" ht="19.5" thickBot="1" x14ac:dyDescent="0.2">
      <c r="A41" s="54"/>
      <c r="B41" s="74" t="s">
        <v>195</v>
      </c>
      <c r="C41" s="66"/>
      <c r="D41" s="67">
        <f>SUM(D39:D40)*0.2</f>
        <v>11000</v>
      </c>
      <c r="E41" s="66" t="s">
        <v>180</v>
      </c>
    </row>
    <row r="42" spans="1:5" ht="19.5" thickBot="1" x14ac:dyDescent="0.2">
      <c r="A42" s="54"/>
      <c r="B42" s="65" t="s">
        <v>217</v>
      </c>
      <c r="C42" s="65"/>
      <c r="D42" s="67">
        <v>10000</v>
      </c>
      <c r="E42" s="66" t="s">
        <v>218</v>
      </c>
    </row>
    <row r="43" spans="1:5" ht="19.5" thickBot="1" x14ac:dyDescent="0.2">
      <c r="A43" s="54"/>
      <c r="B43" s="75"/>
      <c r="C43" s="76" t="s">
        <v>183</v>
      </c>
      <c r="D43" s="69">
        <f>SUM(D39:D42)</f>
        <v>76000</v>
      </c>
      <c r="E43" s="66"/>
    </row>
  </sheetData>
  <mergeCells count="1">
    <mergeCell ref="A1:E1"/>
  </mergeCells>
  <phoneticPr fontId="4"/>
  <printOptions horizontalCentered="1"/>
  <pageMargins left="0.51181102362204722" right="0.51181102362204722" top="0.74803149606299213" bottom="0.55118110236220474" header="0.31496062992125984" footer="0.31496062992125984"/>
  <pageSetup paperSize="9" scale="87" orientation="portrait" r:id="rId1"/>
  <headerFooter>
    <oddHeader>&amp;R（病院ホームページに公開）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6"/>
  <sheetViews>
    <sheetView zoomScaleNormal="100" workbookViewId="0">
      <selection sqref="A1:X1"/>
    </sheetView>
  </sheetViews>
  <sheetFormatPr defaultColWidth="3.625" defaultRowHeight="20.100000000000001" customHeight="1" x14ac:dyDescent="0.15"/>
  <cols>
    <col min="1" max="1" width="3.25" style="2" bestFit="1" customWidth="1"/>
    <col min="2" max="2" width="3.625" style="24" customWidth="1"/>
    <col min="3" max="7" width="3.625" style="2" customWidth="1"/>
    <col min="8" max="8" width="3" style="3" bestFit="1" customWidth="1"/>
    <col min="9" max="23" width="4.125" style="3" customWidth="1"/>
    <col min="24" max="24" width="4.625" style="3" customWidth="1"/>
    <col min="25" max="25" width="30.5" style="32" customWidth="1"/>
    <col min="26" max="255" width="3.625" style="3"/>
    <col min="256" max="256" width="3.25" style="3" bestFit="1" customWidth="1"/>
    <col min="257" max="262" width="3.625" style="3" customWidth="1"/>
    <col min="263" max="263" width="3" style="3" bestFit="1" customWidth="1"/>
    <col min="264" max="278" width="4.125" style="3" customWidth="1"/>
    <col min="279" max="279" width="4.625" style="3" customWidth="1"/>
    <col min="280" max="281" width="3.625" style="3" customWidth="1"/>
    <col min="282" max="511" width="3.625" style="3"/>
    <col min="512" max="512" width="3.25" style="3" bestFit="1" customWidth="1"/>
    <col min="513" max="518" width="3.625" style="3" customWidth="1"/>
    <col min="519" max="519" width="3" style="3" bestFit="1" customWidth="1"/>
    <col min="520" max="534" width="4.125" style="3" customWidth="1"/>
    <col min="535" max="535" width="4.625" style="3" customWidth="1"/>
    <col min="536" max="537" width="3.625" style="3" customWidth="1"/>
    <col min="538" max="767" width="3.625" style="3"/>
    <col min="768" max="768" width="3.25" style="3" bestFit="1" customWidth="1"/>
    <col min="769" max="774" width="3.625" style="3" customWidth="1"/>
    <col min="775" max="775" width="3" style="3" bestFit="1" customWidth="1"/>
    <col min="776" max="790" width="4.125" style="3" customWidth="1"/>
    <col min="791" max="791" width="4.625" style="3" customWidth="1"/>
    <col min="792" max="793" width="3.625" style="3" customWidth="1"/>
    <col min="794" max="1023" width="3.625" style="3"/>
    <col min="1024" max="1024" width="3.25" style="3" bestFit="1" customWidth="1"/>
    <col min="1025" max="1030" width="3.625" style="3" customWidth="1"/>
    <col min="1031" max="1031" width="3" style="3" bestFit="1" customWidth="1"/>
    <col min="1032" max="1046" width="4.125" style="3" customWidth="1"/>
    <col min="1047" max="1047" width="4.625" style="3" customWidth="1"/>
    <col min="1048" max="1049" width="3.625" style="3" customWidth="1"/>
    <col min="1050" max="1279" width="3.625" style="3"/>
    <col min="1280" max="1280" width="3.25" style="3" bestFit="1" customWidth="1"/>
    <col min="1281" max="1286" width="3.625" style="3" customWidth="1"/>
    <col min="1287" max="1287" width="3" style="3" bestFit="1" customWidth="1"/>
    <col min="1288" max="1302" width="4.125" style="3" customWidth="1"/>
    <col min="1303" max="1303" width="4.625" style="3" customWidth="1"/>
    <col min="1304" max="1305" width="3.625" style="3" customWidth="1"/>
    <col min="1306" max="1535" width="3.625" style="3"/>
    <col min="1536" max="1536" width="3.25" style="3" bestFit="1" customWidth="1"/>
    <col min="1537" max="1542" width="3.625" style="3" customWidth="1"/>
    <col min="1543" max="1543" width="3" style="3" bestFit="1" customWidth="1"/>
    <col min="1544" max="1558" width="4.125" style="3" customWidth="1"/>
    <col min="1559" max="1559" width="4.625" style="3" customWidth="1"/>
    <col min="1560" max="1561" width="3.625" style="3" customWidth="1"/>
    <col min="1562" max="1791" width="3.625" style="3"/>
    <col min="1792" max="1792" width="3.25" style="3" bestFit="1" customWidth="1"/>
    <col min="1793" max="1798" width="3.625" style="3" customWidth="1"/>
    <col min="1799" max="1799" width="3" style="3" bestFit="1" customWidth="1"/>
    <col min="1800" max="1814" width="4.125" style="3" customWidth="1"/>
    <col min="1815" max="1815" width="4.625" style="3" customWidth="1"/>
    <col min="1816" max="1817" width="3.625" style="3" customWidth="1"/>
    <col min="1818" max="2047" width="3.625" style="3"/>
    <col min="2048" max="2048" width="3.25" style="3" bestFit="1" customWidth="1"/>
    <col min="2049" max="2054" width="3.625" style="3" customWidth="1"/>
    <col min="2055" max="2055" width="3" style="3" bestFit="1" customWidth="1"/>
    <col min="2056" max="2070" width="4.125" style="3" customWidth="1"/>
    <col min="2071" max="2071" width="4.625" style="3" customWidth="1"/>
    <col min="2072" max="2073" width="3.625" style="3" customWidth="1"/>
    <col min="2074" max="2303" width="3.625" style="3"/>
    <col min="2304" max="2304" width="3.25" style="3" bestFit="1" customWidth="1"/>
    <col min="2305" max="2310" width="3.625" style="3" customWidth="1"/>
    <col min="2311" max="2311" width="3" style="3" bestFit="1" customWidth="1"/>
    <col min="2312" max="2326" width="4.125" style="3" customWidth="1"/>
    <col min="2327" max="2327" width="4.625" style="3" customWidth="1"/>
    <col min="2328" max="2329" width="3.625" style="3" customWidth="1"/>
    <col min="2330" max="2559" width="3.625" style="3"/>
    <col min="2560" max="2560" width="3.25" style="3" bestFit="1" customWidth="1"/>
    <col min="2561" max="2566" width="3.625" style="3" customWidth="1"/>
    <col min="2567" max="2567" width="3" style="3" bestFit="1" customWidth="1"/>
    <col min="2568" max="2582" width="4.125" style="3" customWidth="1"/>
    <col min="2583" max="2583" width="4.625" style="3" customWidth="1"/>
    <col min="2584" max="2585" width="3.625" style="3" customWidth="1"/>
    <col min="2586" max="2815" width="3.625" style="3"/>
    <col min="2816" max="2816" width="3.25" style="3" bestFit="1" customWidth="1"/>
    <col min="2817" max="2822" width="3.625" style="3" customWidth="1"/>
    <col min="2823" max="2823" width="3" style="3" bestFit="1" customWidth="1"/>
    <col min="2824" max="2838" width="4.125" style="3" customWidth="1"/>
    <col min="2839" max="2839" width="4.625" style="3" customWidth="1"/>
    <col min="2840" max="2841" width="3.625" style="3" customWidth="1"/>
    <col min="2842" max="3071" width="3.625" style="3"/>
    <col min="3072" max="3072" width="3.25" style="3" bestFit="1" customWidth="1"/>
    <col min="3073" max="3078" width="3.625" style="3" customWidth="1"/>
    <col min="3079" max="3079" width="3" style="3" bestFit="1" customWidth="1"/>
    <col min="3080" max="3094" width="4.125" style="3" customWidth="1"/>
    <col min="3095" max="3095" width="4.625" style="3" customWidth="1"/>
    <col min="3096" max="3097" width="3.625" style="3" customWidth="1"/>
    <col min="3098" max="3327" width="3.625" style="3"/>
    <col min="3328" max="3328" width="3.25" style="3" bestFit="1" customWidth="1"/>
    <col min="3329" max="3334" width="3.625" style="3" customWidth="1"/>
    <col min="3335" max="3335" width="3" style="3" bestFit="1" customWidth="1"/>
    <col min="3336" max="3350" width="4.125" style="3" customWidth="1"/>
    <col min="3351" max="3351" width="4.625" style="3" customWidth="1"/>
    <col min="3352" max="3353" width="3.625" style="3" customWidth="1"/>
    <col min="3354" max="3583" width="3.625" style="3"/>
    <col min="3584" max="3584" width="3.25" style="3" bestFit="1" customWidth="1"/>
    <col min="3585" max="3590" width="3.625" style="3" customWidth="1"/>
    <col min="3591" max="3591" width="3" style="3" bestFit="1" customWidth="1"/>
    <col min="3592" max="3606" width="4.125" style="3" customWidth="1"/>
    <col min="3607" max="3607" width="4.625" style="3" customWidth="1"/>
    <col min="3608" max="3609" width="3.625" style="3" customWidth="1"/>
    <col min="3610" max="3839" width="3.625" style="3"/>
    <col min="3840" max="3840" width="3.25" style="3" bestFit="1" customWidth="1"/>
    <col min="3841" max="3846" width="3.625" style="3" customWidth="1"/>
    <col min="3847" max="3847" width="3" style="3" bestFit="1" customWidth="1"/>
    <col min="3848" max="3862" width="4.125" style="3" customWidth="1"/>
    <col min="3863" max="3863" width="4.625" style="3" customWidth="1"/>
    <col min="3864" max="3865" width="3.625" style="3" customWidth="1"/>
    <col min="3866" max="4095" width="3.625" style="3"/>
    <col min="4096" max="4096" width="3.25" style="3" bestFit="1" customWidth="1"/>
    <col min="4097" max="4102" width="3.625" style="3" customWidth="1"/>
    <col min="4103" max="4103" width="3" style="3" bestFit="1" customWidth="1"/>
    <col min="4104" max="4118" width="4.125" style="3" customWidth="1"/>
    <col min="4119" max="4119" width="4.625" style="3" customWidth="1"/>
    <col min="4120" max="4121" width="3.625" style="3" customWidth="1"/>
    <col min="4122" max="4351" width="3.625" style="3"/>
    <col min="4352" max="4352" width="3.25" style="3" bestFit="1" customWidth="1"/>
    <col min="4353" max="4358" width="3.625" style="3" customWidth="1"/>
    <col min="4359" max="4359" width="3" style="3" bestFit="1" customWidth="1"/>
    <col min="4360" max="4374" width="4.125" style="3" customWidth="1"/>
    <col min="4375" max="4375" width="4.625" style="3" customWidth="1"/>
    <col min="4376" max="4377" width="3.625" style="3" customWidth="1"/>
    <col min="4378" max="4607" width="3.625" style="3"/>
    <col min="4608" max="4608" width="3.25" style="3" bestFit="1" customWidth="1"/>
    <col min="4609" max="4614" width="3.625" style="3" customWidth="1"/>
    <col min="4615" max="4615" width="3" style="3" bestFit="1" customWidth="1"/>
    <col min="4616" max="4630" width="4.125" style="3" customWidth="1"/>
    <col min="4631" max="4631" width="4.625" style="3" customWidth="1"/>
    <col min="4632" max="4633" width="3.625" style="3" customWidth="1"/>
    <col min="4634" max="4863" width="3.625" style="3"/>
    <col min="4864" max="4864" width="3.25" style="3" bestFit="1" customWidth="1"/>
    <col min="4865" max="4870" width="3.625" style="3" customWidth="1"/>
    <col min="4871" max="4871" width="3" style="3" bestFit="1" customWidth="1"/>
    <col min="4872" max="4886" width="4.125" style="3" customWidth="1"/>
    <col min="4887" max="4887" width="4.625" style="3" customWidth="1"/>
    <col min="4888" max="4889" width="3.625" style="3" customWidth="1"/>
    <col min="4890" max="5119" width="3.625" style="3"/>
    <col min="5120" max="5120" width="3.25" style="3" bestFit="1" customWidth="1"/>
    <col min="5121" max="5126" width="3.625" style="3" customWidth="1"/>
    <col min="5127" max="5127" width="3" style="3" bestFit="1" customWidth="1"/>
    <col min="5128" max="5142" width="4.125" style="3" customWidth="1"/>
    <col min="5143" max="5143" width="4.625" style="3" customWidth="1"/>
    <col min="5144" max="5145" width="3.625" style="3" customWidth="1"/>
    <col min="5146" max="5375" width="3.625" style="3"/>
    <col min="5376" max="5376" width="3.25" style="3" bestFit="1" customWidth="1"/>
    <col min="5377" max="5382" width="3.625" style="3" customWidth="1"/>
    <col min="5383" max="5383" width="3" style="3" bestFit="1" customWidth="1"/>
    <col min="5384" max="5398" width="4.125" style="3" customWidth="1"/>
    <col min="5399" max="5399" width="4.625" style="3" customWidth="1"/>
    <col min="5400" max="5401" width="3.625" style="3" customWidth="1"/>
    <col min="5402" max="5631" width="3.625" style="3"/>
    <col min="5632" max="5632" width="3.25" style="3" bestFit="1" customWidth="1"/>
    <col min="5633" max="5638" width="3.625" style="3" customWidth="1"/>
    <col min="5639" max="5639" width="3" style="3" bestFit="1" customWidth="1"/>
    <col min="5640" max="5654" width="4.125" style="3" customWidth="1"/>
    <col min="5655" max="5655" width="4.625" style="3" customWidth="1"/>
    <col min="5656" max="5657" width="3.625" style="3" customWidth="1"/>
    <col min="5658" max="5887" width="3.625" style="3"/>
    <col min="5888" max="5888" width="3.25" style="3" bestFit="1" customWidth="1"/>
    <col min="5889" max="5894" width="3.625" style="3" customWidth="1"/>
    <col min="5895" max="5895" width="3" style="3" bestFit="1" customWidth="1"/>
    <col min="5896" max="5910" width="4.125" style="3" customWidth="1"/>
    <col min="5911" max="5911" width="4.625" style="3" customWidth="1"/>
    <col min="5912" max="5913" width="3.625" style="3" customWidth="1"/>
    <col min="5914" max="6143" width="3.625" style="3"/>
    <col min="6144" max="6144" width="3.25" style="3" bestFit="1" customWidth="1"/>
    <col min="6145" max="6150" width="3.625" style="3" customWidth="1"/>
    <col min="6151" max="6151" width="3" style="3" bestFit="1" customWidth="1"/>
    <col min="6152" max="6166" width="4.125" style="3" customWidth="1"/>
    <col min="6167" max="6167" width="4.625" style="3" customWidth="1"/>
    <col min="6168" max="6169" width="3.625" style="3" customWidth="1"/>
    <col min="6170" max="6399" width="3.625" style="3"/>
    <col min="6400" max="6400" width="3.25" style="3" bestFit="1" customWidth="1"/>
    <col min="6401" max="6406" width="3.625" style="3" customWidth="1"/>
    <col min="6407" max="6407" width="3" style="3" bestFit="1" customWidth="1"/>
    <col min="6408" max="6422" width="4.125" style="3" customWidth="1"/>
    <col min="6423" max="6423" width="4.625" style="3" customWidth="1"/>
    <col min="6424" max="6425" width="3.625" style="3" customWidth="1"/>
    <col min="6426" max="6655" width="3.625" style="3"/>
    <col min="6656" max="6656" width="3.25" style="3" bestFit="1" customWidth="1"/>
    <col min="6657" max="6662" width="3.625" style="3" customWidth="1"/>
    <col min="6663" max="6663" width="3" style="3" bestFit="1" customWidth="1"/>
    <col min="6664" max="6678" width="4.125" style="3" customWidth="1"/>
    <col min="6679" max="6679" width="4.625" style="3" customWidth="1"/>
    <col min="6680" max="6681" width="3.625" style="3" customWidth="1"/>
    <col min="6682" max="6911" width="3.625" style="3"/>
    <col min="6912" max="6912" width="3.25" style="3" bestFit="1" customWidth="1"/>
    <col min="6913" max="6918" width="3.625" style="3" customWidth="1"/>
    <col min="6919" max="6919" width="3" style="3" bestFit="1" customWidth="1"/>
    <col min="6920" max="6934" width="4.125" style="3" customWidth="1"/>
    <col min="6935" max="6935" width="4.625" style="3" customWidth="1"/>
    <col min="6936" max="6937" width="3.625" style="3" customWidth="1"/>
    <col min="6938" max="7167" width="3.625" style="3"/>
    <col min="7168" max="7168" width="3.25" style="3" bestFit="1" customWidth="1"/>
    <col min="7169" max="7174" width="3.625" style="3" customWidth="1"/>
    <col min="7175" max="7175" width="3" style="3" bestFit="1" customWidth="1"/>
    <col min="7176" max="7190" width="4.125" style="3" customWidth="1"/>
    <col min="7191" max="7191" width="4.625" style="3" customWidth="1"/>
    <col min="7192" max="7193" width="3.625" style="3" customWidth="1"/>
    <col min="7194" max="7423" width="3.625" style="3"/>
    <col min="7424" max="7424" width="3.25" style="3" bestFit="1" customWidth="1"/>
    <col min="7425" max="7430" width="3.625" style="3" customWidth="1"/>
    <col min="7431" max="7431" width="3" style="3" bestFit="1" customWidth="1"/>
    <col min="7432" max="7446" width="4.125" style="3" customWidth="1"/>
    <col min="7447" max="7447" width="4.625" style="3" customWidth="1"/>
    <col min="7448" max="7449" width="3.625" style="3" customWidth="1"/>
    <col min="7450" max="7679" width="3.625" style="3"/>
    <col min="7680" max="7680" width="3.25" style="3" bestFit="1" customWidth="1"/>
    <col min="7681" max="7686" width="3.625" style="3" customWidth="1"/>
    <col min="7687" max="7687" width="3" style="3" bestFit="1" customWidth="1"/>
    <col min="7688" max="7702" width="4.125" style="3" customWidth="1"/>
    <col min="7703" max="7703" width="4.625" style="3" customWidth="1"/>
    <col min="7704" max="7705" width="3.625" style="3" customWidth="1"/>
    <col min="7706" max="7935" width="3.625" style="3"/>
    <col min="7936" max="7936" width="3.25" style="3" bestFit="1" customWidth="1"/>
    <col min="7937" max="7942" width="3.625" style="3" customWidth="1"/>
    <col min="7943" max="7943" width="3" style="3" bestFit="1" customWidth="1"/>
    <col min="7944" max="7958" width="4.125" style="3" customWidth="1"/>
    <col min="7959" max="7959" width="4.625" style="3" customWidth="1"/>
    <col min="7960" max="7961" width="3.625" style="3" customWidth="1"/>
    <col min="7962" max="8191" width="3.625" style="3"/>
    <col min="8192" max="8192" width="3.25" style="3" bestFit="1" customWidth="1"/>
    <col min="8193" max="8198" width="3.625" style="3" customWidth="1"/>
    <col min="8199" max="8199" width="3" style="3" bestFit="1" customWidth="1"/>
    <col min="8200" max="8214" width="4.125" style="3" customWidth="1"/>
    <col min="8215" max="8215" width="4.625" style="3" customWidth="1"/>
    <col min="8216" max="8217" width="3.625" style="3" customWidth="1"/>
    <col min="8218" max="8447" width="3.625" style="3"/>
    <col min="8448" max="8448" width="3.25" style="3" bestFit="1" customWidth="1"/>
    <col min="8449" max="8454" width="3.625" style="3" customWidth="1"/>
    <col min="8455" max="8455" width="3" style="3" bestFit="1" customWidth="1"/>
    <col min="8456" max="8470" width="4.125" style="3" customWidth="1"/>
    <col min="8471" max="8471" width="4.625" style="3" customWidth="1"/>
    <col min="8472" max="8473" width="3.625" style="3" customWidth="1"/>
    <col min="8474" max="8703" width="3.625" style="3"/>
    <col min="8704" max="8704" width="3.25" style="3" bestFit="1" customWidth="1"/>
    <col min="8705" max="8710" width="3.625" style="3" customWidth="1"/>
    <col min="8711" max="8711" width="3" style="3" bestFit="1" customWidth="1"/>
    <col min="8712" max="8726" width="4.125" style="3" customWidth="1"/>
    <col min="8727" max="8727" width="4.625" style="3" customWidth="1"/>
    <col min="8728" max="8729" width="3.625" style="3" customWidth="1"/>
    <col min="8730" max="8959" width="3.625" style="3"/>
    <col min="8960" max="8960" width="3.25" style="3" bestFit="1" customWidth="1"/>
    <col min="8961" max="8966" width="3.625" style="3" customWidth="1"/>
    <col min="8967" max="8967" width="3" style="3" bestFit="1" customWidth="1"/>
    <col min="8968" max="8982" width="4.125" style="3" customWidth="1"/>
    <col min="8983" max="8983" width="4.625" style="3" customWidth="1"/>
    <col min="8984" max="8985" width="3.625" style="3" customWidth="1"/>
    <col min="8986" max="9215" width="3.625" style="3"/>
    <col min="9216" max="9216" width="3.25" style="3" bestFit="1" customWidth="1"/>
    <col min="9217" max="9222" width="3.625" style="3" customWidth="1"/>
    <col min="9223" max="9223" width="3" style="3" bestFit="1" customWidth="1"/>
    <col min="9224" max="9238" width="4.125" style="3" customWidth="1"/>
    <col min="9239" max="9239" width="4.625" style="3" customWidth="1"/>
    <col min="9240" max="9241" width="3.625" style="3" customWidth="1"/>
    <col min="9242" max="9471" width="3.625" style="3"/>
    <col min="9472" max="9472" width="3.25" style="3" bestFit="1" customWidth="1"/>
    <col min="9473" max="9478" width="3.625" style="3" customWidth="1"/>
    <col min="9479" max="9479" width="3" style="3" bestFit="1" customWidth="1"/>
    <col min="9480" max="9494" width="4.125" style="3" customWidth="1"/>
    <col min="9495" max="9495" width="4.625" style="3" customWidth="1"/>
    <col min="9496" max="9497" width="3.625" style="3" customWidth="1"/>
    <col min="9498" max="9727" width="3.625" style="3"/>
    <col min="9728" max="9728" width="3.25" style="3" bestFit="1" customWidth="1"/>
    <col min="9729" max="9734" width="3.625" style="3" customWidth="1"/>
    <col min="9735" max="9735" width="3" style="3" bestFit="1" customWidth="1"/>
    <col min="9736" max="9750" width="4.125" style="3" customWidth="1"/>
    <col min="9751" max="9751" width="4.625" style="3" customWidth="1"/>
    <col min="9752" max="9753" width="3.625" style="3" customWidth="1"/>
    <col min="9754" max="9983" width="3.625" style="3"/>
    <col min="9984" max="9984" width="3.25" style="3" bestFit="1" customWidth="1"/>
    <col min="9985" max="9990" width="3.625" style="3" customWidth="1"/>
    <col min="9991" max="9991" width="3" style="3" bestFit="1" customWidth="1"/>
    <col min="9992" max="10006" width="4.125" style="3" customWidth="1"/>
    <col min="10007" max="10007" width="4.625" style="3" customWidth="1"/>
    <col min="10008" max="10009" width="3.625" style="3" customWidth="1"/>
    <col min="10010" max="10239" width="3.625" style="3"/>
    <col min="10240" max="10240" width="3.25" style="3" bestFit="1" customWidth="1"/>
    <col min="10241" max="10246" width="3.625" style="3" customWidth="1"/>
    <col min="10247" max="10247" width="3" style="3" bestFit="1" customWidth="1"/>
    <col min="10248" max="10262" width="4.125" style="3" customWidth="1"/>
    <col min="10263" max="10263" width="4.625" style="3" customWidth="1"/>
    <col min="10264" max="10265" width="3.625" style="3" customWidth="1"/>
    <col min="10266" max="10495" width="3.625" style="3"/>
    <col min="10496" max="10496" width="3.25" style="3" bestFit="1" customWidth="1"/>
    <col min="10497" max="10502" width="3.625" style="3" customWidth="1"/>
    <col min="10503" max="10503" width="3" style="3" bestFit="1" customWidth="1"/>
    <col min="10504" max="10518" width="4.125" style="3" customWidth="1"/>
    <col min="10519" max="10519" width="4.625" style="3" customWidth="1"/>
    <col min="10520" max="10521" width="3.625" style="3" customWidth="1"/>
    <col min="10522" max="10751" width="3.625" style="3"/>
    <col min="10752" max="10752" width="3.25" style="3" bestFit="1" customWidth="1"/>
    <col min="10753" max="10758" width="3.625" style="3" customWidth="1"/>
    <col min="10759" max="10759" width="3" style="3" bestFit="1" customWidth="1"/>
    <col min="10760" max="10774" width="4.125" style="3" customWidth="1"/>
    <col min="10775" max="10775" width="4.625" style="3" customWidth="1"/>
    <col min="10776" max="10777" width="3.625" style="3" customWidth="1"/>
    <col min="10778" max="11007" width="3.625" style="3"/>
    <col min="11008" max="11008" width="3.25" style="3" bestFit="1" customWidth="1"/>
    <col min="11009" max="11014" width="3.625" style="3" customWidth="1"/>
    <col min="11015" max="11015" width="3" style="3" bestFit="1" customWidth="1"/>
    <col min="11016" max="11030" width="4.125" style="3" customWidth="1"/>
    <col min="11031" max="11031" width="4.625" style="3" customWidth="1"/>
    <col min="11032" max="11033" width="3.625" style="3" customWidth="1"/>
    <col min="11034" max="11263" width="3.625" style="3"/>
    <col min="11264" max="11264" width="3.25" style="3" bestFit="1" customWidth="1"/>
    <col min="11265" max="11270" width="3.625" style="3" customWidth="1"/>
    <col min="11271" max="11271" width="3" style="3" bestFit="1" customWidth="1"/>
    <col min="11272" max="11286" width="4.125" style="3" customWidth="1"/>
    <col min="11287" max="11287" width="4.625" style="3" customWidth="1"/>
    <col min="11288" max="11289" width="3.625" style="3" customWidth="1"/>
    <col min="11290" max="11519" width="3.625" style="3"/>
    <col min="11520" max="11520" width="3.25" style="3" bestFit="1" customWidth="1"/>
    <col min="11521" max="11526" width="3.625" style="3" customWidth="1"/>
    <col min="11527" max="11527" width="3" style="3" bestFit="1" customWidth="1"/>
    <col min="11528" max="11542" width="4.125" style="3" customWidth="1"/>
    <col min="11543" max="11543" width="4.625" style="3" customWidth="1"/>
    <col min="11544" max="11545" width="3.625" style="3" customWidth="1"/>
    <col min="11546" max="11775" width="3.625" style="3"/>
    <col min="11776" max="11776" width="3.25" style="3" bestFit="1" customWidth="1"/>
    <col min="11777" max="11782" width="3.625" style="3" customWidth="1"/>
    <col min="11783" max="11783" width="3" style="3" bestFit="1" customWidth="1"/>
    <col min="11784" max="11798" width="4.125" style="3" customWidth="1"/>
    <col min="11799" max="11799" width="4.625" style="3" customWidth="1"/>
    <col min="11800" max="11801" width="3.625" style="3" customWidth="1"/>
    <col min="11802" max="12031" width="3.625" style="3"/>
    <col min="12032" max="12032" width="3.25" style="3" bestFit="1" customWidth="1"/>
    <col min="12033" max="12038" width="3.625" style="3" customWidth="1"/>
    <col min="12039" max="12039" width="3" style="3" bestFit="1" customWidth="1"/>
    <col min="12040" max="12054" width="4.125" style="3" customWidth="1"/>
    <col min="12055" max="12055" width="4.625" style="3" customWidth="1"/>
    <col min="12056" max="12057" width="3.625" style="3" customWidth="1"/>
    <col min="12058" max="12287" width="3.625" style="3"/>
    <col min="12288" max="12288" width="3.25" style="3" bestFit="1" customWidth="1"/>
    <col min="12289" max="12294" width="3.625" style="3" customWidth="1"/>
    <col min="12295" max="12295" width="3" style="3" bestFit="1" customWidth="1"/>
    <col min="12296" max="12310" width="4.125" style="3" customWidth="1"/>
    <col min="12311" max="12311" width="4.625" style="3" customWidth="1"/>
    <col min="12312" max="12313" width="3.625" style="3" customWidth="1"/>
    <col min="12314" max="12543" width="3.625" style="3"/>
    <col min="12544" max="12544" width="3.25" style="3" bestFit="1" customWidth="1"/>
    <col min="12545" max="12550" width="3.625" style="3" customWidth="1"/>
    <col min="12551" max="12551" width="3" style="3" bestFit="1" customWidth="1"/>
    <col min="12552" max="12566" width="4.125" style="3" customWidth="1"/>
    <col min="12567" max="12567" width="4.625" style="3" customWidth="1"/>
    <col min="12568" max="12569" width="3.625" style="3" customWidth="1"/>
    <col min="12570" max="12799" width="3.625" style="3"/>
    <col min="12800" max="12800" width="3.25" style="3" bestFit="1" customWidth="1"/>
    <col min="12801" max="12806" width="3.625" style="3" customWidth="1"/>
    <col min="12807" max="12807" width="3" style="3" bestFit="1" customWidth="1"/>
    <col min="12808" max="12822" width="4.125" style="3" customWidth="1"/>
    <col min="12823" max="12823" width="4.625" style="3" customWidth="1"/>
    <col min="12824" max="12825" width="3.625" style="3" customWidth="1"/>
    <col min="12826" max="13055" width="3.625" style="3"/>
    <col min="13056" max="13056" width="3.25" style="3" bestFit="1" customWidth="1"/>
    <col min="13057" max="13062" width="3.625" style="3" customWidth="1"/>
    <col min="13063" max="13063" width="3" style="3" bestFit="1" customWidth="1"/>
    <col min="13064" max="13078" width="4.125" style="3" customWidth="1"/>
    <col min="13079" max="13079" width="4.625" style="3" customWidth="1"/>
    <col min="13080" max="13081" width="3.625" style="3" customWidth="1"/>
    <col min="13082" max="13311" width="3.625" style="3"/>
    <col min="13312" max="13312" width="3.25" style="3" bestFit="1" customWidth="1"/>
    <col min="13313" max="13318" width="3.625" style="3" customWidth="1"/>
    <col min="13319" max="13319" width="3" style="3" bestFit="1" customWidth="1"/>
    <col min="13320" max="13334" width="4.125" style="3" customWidth="1"/>
    <col min="13335" max="13335" width="4.625" style="3" customWidth="1"/>
    <col min="13336" max="13337" width="3.625" style="3" customWidth="1"/>
    <col min="13338" max="13567" width="3.625" style="3"/>
    <col min="13568" max="13568" width="3.25" style="3" bestFit="1" customWidth="1"/>
    <col min="13569" max="13574" width="3.625" style="3" customWidth="1"/>
    <col min="13575" max="13575" width="3" style="3" bestFit="1" customWidth="1"/>
    <col min="13576" max="13590" width="4.125" style="3" customWidth="1"/>
    <col min="13591" max="13591" width="4.625" style="3" customWidth="1"/>
    <col min="13592" max="13593" width="3.625" style="3" customWidth="1"/>
    <col min="13594" max="13823" width="3.625" style="3"/>
    <col min="13824" max="13824" width="3.25" style="3" bestFit="1" customWidth="1"/>
    <col min="13825" max="13830" width="3.625" style="3" customWidth="1"/>
    <col min="13831" max="13831" width="3" style="3" bestFit="1" customWidth="1"/>
    <col min="13832" max="13846" width="4.125" style="3" customWidth="1"/>
    <col min="13847" max="13847" width="4.625" style="3" customWidth="1"/>
    <col min="13848" max="13849" width="3.625" style="3" customWidth="1"/>
    <col min="13850" max="14079" width="3.625" style="3"/>
    <col min="14080" max="14080" width="3.25" style="3" bestFit="1" customWidth="1"/>
    <col min="14081" max="14086" width="3.625" style="3" customWidth="1"/>
    <col min="14087" max="14087" width="3" style="3" bestFit="1" customWidth="1"/>
    <col min="14088" max="14102" width="4.125" style="3" customWidth="1"/>
    <col min="14103" max="14103" width="4.625" style="3" customWidth="1"/>
    <col min="14104" max="14105" width="3.625" style="3" customWidth="1"/>
    <col min="14106" max="14335" width="3.625" style="3"/>
    <col min="14336" max="14336" width="3.25" style="3" bestFit="1" customWidth="1"/>
    <col min="14337" max="14342" width="3.625" style="3" customWidth="1"/>
    <col min="14343" max="14343" width="3" style="3" bestFit="1" customWidth="1"/>
    <col min="14344" max="14358" width="4.125" style="3" customWidth="1"/>
    <col min="14359" max="14359" width="4.625" style="3" customWidth="1"/>
    <col min="14360" max="14361" width="3.625" style="3" customWidth="1"/>
    <col min="14362" max="14591" width="3.625" style="3"/>
    <col min="14592" max="14592" width="3.25" style="3" bestFit="1" customWidth="1"/>
    <col min="14593" max="14598" width="3.625" style="3" customWidth="1"/>
    <col min="14599" max="14599" width="3" style="3" bestFit="1" customWidth="1"/>
    <col min="14600" max="14614" width="4.125" style="3" customWidth="1"/>
    <col min="14615" max="14615" width="4.625" style="3" customWidth="1"/>
    <col min="14616" max="14617" width="3.625" style="3" customWidth="1"/>
    <col min="14618" max="14847" width="3.625" style="3"/>
    <col min="14848" max="14848" width="3.25" style="3" bestFit="1" customWidth="1"/>
    <col min="14849" max="14854" width="3.625" style="3" customWidth="1"/>
    <col min="14855" max="14855" width="3" style="3" bestFit="1" customWidth="1"/>
    <col min="14856" max="14870" width="4.125" style="3" customWidth="1"/>
    <col min="14871" max="14871" width="4.625" style="3" customWidth="1"/>
    <col min="14872" max="14873" width="3.625" style="3" customWidth="1"/>
    <col min="14874" max="15103" width="3.625" style="3"/>
    <col min="15104" max="15104" width="3.25" style="3" bestFit="1" customWidth="1"/>
    <col min="15105" max="15110" width="3.625" style="3" customWidth="1"/>
    <col min="15111" max="15111" width="3" style="3" bestFit="1" customWidth="1"/>
    <col min="15112" max="15126" width="4.125" style="3" customWidth="1"/>
    <col min="15127" max="15127" width="4.625" style="3" customWidth="1"/>
    <col min="15128" max="15129" width="3.625" style="3" customWidth="1"/>
    <col min="15130" max="15359" width="3.625" style="3"/>
    <col min="15360" max="15360" width="3.25" style="3" bestFit="1" customWidth="1"/>
    <col min="15361" max="15366" width="3.625" style="3" customWidth="1"/>
    <col min="15367" max="15367" width="3" style="3" bestFit="1" customWidth="1"/>
    <col min="15368" max="15382" width="4.125" style="3" customWidth="1"/>
    <col min="15383" max="15383" width="4.625" style="3" customWidth="1"/>
    <col min="15384" max="15385" width="3.625" style="3" customWidth="1"/>
    <col min="15386" max="15615" width="3.625" style="3"/>
    <col min="15616" max="15616" width="3.25" style="3" bestFit="1" customWidth="1"/>
    <col min="15617" max="15622" width="3.625" style="3" customWidth="1"/>
    <col min="15623" max="15623" width="3" style="3" bestFit="1" customWidth="1"/>
    <col min="15624" max="15638" width="4.125" style="3" customWidth="1"/>
    <col min="15639" max="15639" width="4.625" style="3" customWidth="1"/>
    <col min="15640" max="15641" width="3.625" style="3" customWidth="1"/>
    <col min="15642" max="15871" width="3.625" style="3"/>
    <col min="15872" max="15872" width="3.25" style="3" bestFit="1" customWidth="1"/>
    <col min="15873" max="15878" width="3.625" style="3" customWidth="1"/>
    <col min="15879" max="15879" width="3" style="3" bestFit="1" customWidth="1"/>
    <col min="15880" max="15894" width="4.125" style="3" customWidth="1"/>
    <col min="15895" max="15895" width="4.625" style="3" customWidth="1"/>
    <col min="15896" max="15897" width="3.625" style="3" customWidth="1"/>
    <col min="15898" max="16127" width="3.625" style="3"/>
    <col min="16128" max="16128" width="3.25" style="3" bestFit="1" customWidth="1"/>
    <col min="16129" max="16134" width="3.625" style="3" customWidth="1"/>
    <col min="16135" max="16135" width="3" style="3" bestFit="1" customWidth="1"/>
    <col min="16136" max="16150" width="4.125" style="3" customWidth="1"/>
    <col min="16151" max="16151" width="4.625" style="3" customWidth="1"/>
    <col min="16152" max="16153" width="3.625" style="3" customWidth="1"/>
    <col min="16154" max="16384" width="3.625" style="3"/>
  </cols>
  <sheetData>
    <row r="1" spans="1:25" s="1" customFormat="1" ht="20.100000000000001" customHeight="1" x14ac:dyDescent="0.15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32"/>
    </row>
    <row r="2" spans="1:25" s="1" customFormat="1" ht="10.15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2"/>
    </row>
    <row r="3" spans="1:25" s="1" customFormat="1" ht="30" customHeight="1" x14ac:dyDescent="0.15">
      <c r="A3" s="38"/>
      <c r="B3" s="38"/>
      <c r="C3" s="82" t="s">
        <v>1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38"/>
      <c r="X3" s="38"/>
      <c r="Y3" s="32"/>
    </row>
    <row r="5" spans="1:25" ht="19.5" customHeight="1" x14ac:dyDescent="0.15">
      <c r="A5" s="83" t="s">
        <v>2</v>
      </c>
      <c r="B5" s="83"/>
      <c r="C5" s="83"/>
      <c r="D5" s="83"/>
      <c r="E5" s="83"/>
      <c r="F5" s="83"/>
      <c r="G5" s="83"/>
      <c r="H5" s="84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</row>
    <row r="6" spans="1:25" ht="19.5" customHeight="1" x14ac:dyDescent="0.15">
      <c r="A6" s="83" t="s">
        <v>4</v>
      </c>
      <c r="B6" s="83"/>
      <c r="C6" s="83"/>
      <c r="D6" s="83"/>
      <c r="E6" s="83"/>
      <c r="F6" s="83"/>
      <c r="G6" s="83"/>
      <c r="H6" s="86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</row>
    <row r="7" spans="1:25" ht="20.100000000000001" customHeight="1" x14ac:dyDescent="0.15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spans="1:25" ht="19.5" customHeight="1" x14ac:dyDescent="0.15">
      <c r="A8" s="87" t="s">
        <v>5</v>
      </c>
      <c r="B8" s="88"/>
      <c r="C8" s="88"/>
      <c r="D8" s="88"/>
      <c r="E8" s="88"/>
      <c r="F8" s="88"/>
      <c r="G8" s="89"/>
      <c r="H8" s="96" t="s">
        <v>6</v>
      </c>
      <c r="I8" s="85" t="s">
        <v>7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</row>
    <row r="9" spans="1:25" ht="20.100000000000001" customHeight="1" x14ac:dyDescent="0.15">
      <c r="A9" s="90"/>
      <c r="B9" s="91"/>
      <c r="C9" s="91"/>
      <c r="D9" s="91"/>
      <c r="E9" s="91"/>
      <c r="F9" s="91"/>
      <c r="G9" s="92"/>
      <c r="H9" s="96"/>
      <c r="I9" s="85" t="s">
        <v>8</v>
      </c>
      <c r="J9" s="85"/>
      <c r="K9" s="85"/>
      <c r="L9" s="85"/>
      <c r="M9" s="85"/>
      <c r="N9" s="85" t="s">
        <v>9</v>
      </c>
      <c r="O9" s="85"/>
      <c r="P9" s="85"/>
      <c r="Q9" s="85"/>
      <c r="R9" s="85"/>
      <c r="S9" s="85" t="s">
        <v>10</v>
      </c>
      <c r="T9" s="85"/>
      <c r="U9" s="85"/>
      <c r="V9" s="85"/>
      <c r="W9" s="85"/>
      <c r="X9" s="97" t="s">
        <v>11</v>
      </c>
    </row>
    <row r="10" spans="1:25" ht="20.100000000000001" customHeight="1" x14ac:dyDescent="0.15">
      <c r="A10" s="93"/>
      <c r="B10" s="94"/>
      <c r="C10" s="94"/>
      <c r="D10" s="94"/>
      <c r="E10" s="94"/>
      <c r="F10" s="94"/>
      <c r="G10" s="95"/>
      <c r="H10" s="96"/>
      <c r="I10" s="85" t="s">
        <v>12</v>
      </c>
      <c r="J10" s="85"/>
      <c r="K10" s="85"/>
      <c r="L10" s="85"/>
      <c r="M10" s="85"/>
      <c r="N10" s="85" t="s">
        <v>13</v>
      </c>
      <c r="O10" s="85"/>
      <c r="P10" s="85"/>
      <c r="Q10" s="85"/>
      <c r="R10" s="85"/>
      <c r="S10" s="85" t="s">
        <v>14</v>
      </c>
      <c r="T10" s="85"/>
      <c r="U10" s="85"/>
      <c r="V10" s="85"/>
      <c r="W10" s="85"/>
      <c r="X10" s="98"/>
    </row>
    <row r="11" spans="1:25" ht="20.100000000000001" customHeight="1" x14ac:dyDescent="0.15">
      <c r="A11" s="4" t="s">
        <v>15</v>
      </c>
      <c r="B11" s="83" t="s">
        <v>16</v>
      </c>
      <c r="C11" s="83"/>
      <c r="D11" s="83"/>
      <c r="E11" s="83"/>
      <c r="F11" s="83"/>
      <c r="G11" s="83"/>
      <c r="H11" s="41">
        <v>2</v>
      </c>
      <c r="I11" s="99" t="s">
        <v>17</v>
      </c>
      <c r="J11" s="99"/>
      <c r="K11" s="99"/>
      <c r="L11" s="99"/>
      <c r="M11" s="99"/>
      <c r="N11" s="99" t="s">
        <v>18</v>
      </c>
      <c r="O11" s="99"/>
      <c r="P11" s="99"/>
      <c r="Q11" s="99"/>
      <c r="R11" s="99"/>
      <c r="S11" s="99" t="s">
        <v>19</v>
      </c>
      <c r="T11" s="99"/>
      <c r="U11" s="99"/>
      <c r="V11" s="99"/>
      <c r="W11" s="99"/>
      <c r="X11" s="25"/>
    </row>
    <row r="12" spans="1:25" ht="20.100000000000001" customHeight="1" x14ac:dyDescent="0.15">
      <c r="A12" s="4" t="s">
        <v>20</v>
      </c>
      <c r="B12" s="83" t="s">
        <v>21</v>
      </c>
      <c r="C12" s="83"/>
      <c r="D12" s="83"/>
      <c r="E12" s="83"/>
      <c r="F12" s="83"/>
      <c r="G12" s="83"/>
      <c r="H12" s="41">
        <v>1</v>
      </c>
      <c r="I12" s="99" t="s">
        <v>22</v>
      </c>
      <c r="J12" s="99"/>
      <c r="K12" s="99"/>
      <c r="L12" s="99"/>
      <c r="M12" s="99"/>
      <c r="N12" s="99" t="s">
        <v>23</v>
      </c>
      <c r="O12" s="99"/>
      <c r="P12" s="99"/>
      <c r="Q12" s="99"/>
      <c r="R12" s="99"/>
      <c r="S12" s="100" t="s">
        <v>24</v>
      </c>
      <c r="T12" s="100"/>
      <c r="U12" s="100"/>
      <c r="V12" s="100"/>
      <c r="W12" s="100"/>
      <c r="X12" s="25"/>
    </row>
    <row r="13" spans="1:25" ht="20.100000000000001" customHeight="1" x14ac:dyDescent="0.15">
      <c r="A13" s="4" t="s">
        <v>25</v>
      </c>
      <c r="B13" s="83" t="s">
        <v>26</v>
      </c>
      <c r="C13" s="83"/>
      <c r="D13" s="83"/>
      <c r="E13" s="83"/>
      <c r="F13" s="83"/>
      <c r="G13" s="83"/>
      <c r="H13" s="41">
        <v>1</v>
      </c>
      <c r="I13" s="101" t="s">
        <v>27</v>
      </c>
      <c r="J13" s="101"/>
      <c r="K13" s="101"/>
      <c r="L13" s="101"/>
      <c r="M13" s="101"/>
      <c r="N13" s="101" t="s">
        <v>28</v>
      </c>
      <c r="O13" s="101"/>
      <c r="P13" s="101"/>
      <c r="Q13" s="101"/>
      <c r="R13" s="101"/>
      <c r="S13" s="99" t="s">
        <v>29</v>
      </c>
      <c r="T13" s="99"/>
      <c r="U13" s="99"/>
      <c r="V13" s="99"/>
      <c r="W13" s="99"/>
      <c r="X13" s="25"/>
    </row>
    <row r="14" spans="1:25" ht="20.100000000000001" customHeight="1" x14ac:dyDescent="0.15">
      <c r="A14" s="4" t="s">
        <v>30</v>
      </c>
      <c r="B14" s="83" t="s">
        <v>31</v>
      </c>
      <c r="C14" s="83"/>
      <c r="D14" s="83"/>
      <c r="E14" s="83"/>
      <c r="F14" s="83"/>
      <c r="G14" s="83"/>
      <c r="H14" s="41">
        <v>2</v>
      </c>
      <c r="I14" s="99" t="s">
        <v>32</v>
      </c>
      <c r="J14" s="99"/>
      <c r="K14" s="99"/>
      <c r="L14" s="99"/>
      <c r="M14" s="99"/>
      <c r="N14" s="99" t="s">
        <v>33</v>
      </c>
      <c r="O14" s="99"/>
      <c r="P14" s="99"/>
      <c r="Q14" s="99"/>
      <c r="R14" s="99"/>
      <c r="S14" s="99" t="s">
        <v>34</v>
      </c>
      <c r="T14" s="99"/>
      <c r="U14" s="99"/>
      <c r="V14" s="99"/>
      <c r="W14" s="99"/>
      <c r="X14" s="25"/>
    </row>
    <row r="15" spans="1:25" ht="20.100000000000001" customHeight="1" x14ac:dyDescent="0.15">
      <c r="A15" s="4" t="s">
        <v>35</v>
      </c>
      <c r="B15" s="83" t="s">
        <v>36</v>
      </c>
      <c r="C15" s="83"/>
      <c r="D15" s="83"/>
      <c r="E15" s="83"/>
      <c r="F15" s="83"/>
      <c r="G15" s="83"/>
      <c r="H15" s="41">
        <v>3</v>
      </c>
      <c r="I15" s="99" t="s">
        <v>37</v>
      </c>
      <c r="J15" s="99"/>
      <c r="K15" s="99"/>
      <c r="L15" s="99"/>
      <c r="M15" s="99"/>
      <c r="N15" s="100" t="s">
        <v>24</v>
      </c>
      <c r="O15" s="100"/>
      <c r="P15" s="100"/>
      <c r="Q15" s="100"/>
      <c r="R15" s="100"/>
      <c r="S15" s="100"/>
      <c r="T15" s="100"/>
      <c r="U15" s="100"/>
      <c r="V15" s="100"/>
      <c r="W15" s="100"/>
      <c r="X15" s="25"/>
    </row>
    <row r="16" spans="1:25" ht="20.100000000000001" customHeight="1" x14ac:dyDescent="0.15">
      <c r="A16" s="4" t="s">
        <v>38</v>
      </c>
      <c r="B16" s="83" t="s">
        <v>39</v>
      </c>
      <c r="C16" s="83"/>
      <c r="D16" s="83"/>
      <c r="E16" s="83"/>
      <c r="F16" s="83"/>
      <c r="G16" s="83"/>
      <c r="H16" s="41">
        <v>1</v>
      </c>
      <c r="I16" s="101" t="s">
        <v>40</v>
      </c>
      <c r="J16" s="101"/>
      <c r="K16" s="101"/>
      <c r="L16" s="101"/>
      <c r="M16" s="101"/>
      <c r="N16" s="101" t="s">
        <v>41</v>
      </c>
      <c r="O16" s="101"/>
      <c r="P16" s="101"/>
      <c r="Q16" s="101"/>
      <c r="R16" s="101"/>
      <c r="S16" s="99" t="s">
        <v>42</v>
      </c>
      <c r="T16" s="99"/>
      <c r="U16" s="99"/>
      <c r="V16" s="99"/>
      <c r="W16" s="99"/>
      <c r="X16" s="25"/>
    </row>
    <row r="17" spans="1:25" ht="20.100000000000001" customHeight="1" x14ac:dyDescent="0.15">
      <c r="A17" s="4" t="s">
        <v>43</v>
      </c>
      <c r="B17" s="83" t="s">
        <v>44</v>
      </c>
      <c r="C17" s="83"/>
      <c r="D17" s="83"/>
      <c r="E17" s="83"/>
      <c r="F17" s="83"/>
      <c r="G17" s="83"/>
      <c r="H17" s="41">
        <v>1</v>
      </c>
      <c r="I17" s="99" t="s">
        <v>45</v>
      </c>
      <c r="J17" s="99"/>
      <c r="K17" s="99"/>
      <c r="L17" s="99"/>
      <c r="M17" s="99"/>
      <c r="N17" s="99" t="s">
        <v>46</v>
      </c>
      <c r="O17" s="99"/>
      <c r="P17" s="99"/>
      <c r="Q17" s="99"/>
      <c r="R17" s="99"/>
      <c r="S17" s="99" t="s">
        <v>47</v>
      </c>
      <c r="T17" s="99"/>
      <c r="U17" s="99"/>
      <c r="V17" s="99"/>
      <c r="W17" s="99"/>
      <c r="X17" s="25"/>
    </row>
    <row r="18" spans="1:25" ht="112.5" customHeight="1" x14ac:dyDescent="0.15">
      <c r="A18" s="4" t="s">
        <v>48</v>
      </c>
      <c r="B18" s="83" t="s">
        <v>49</v>
      </c>
      <c r="C18" s="83"/>
      <c r="D18" s="83"/>
      <c r="E18" s="83"/>
      <c r="F18" s="83"/>
      <c r="G18" s="83"/>
      <c r="H18" s="41">
        <v>3</v>
      </c>
      <c r="I18" s="99" t="s">
        <v>50</v>
      </c>
      <c r="J18" s="99"/>
      <c r="K18" s="99"/>
      <c r="L18" s="99"/>
      <c r="M18" s="99"/>
      <c r="N18" s="99" t="s">
        <v>51</v>
      </c>
      <c r="O18" s="99"/>
      <c r="P18" s="99"/>
      <c r="Q18" s="99"/>
      <c r="R18" s="99"/>
      <c r="S18" s="101" t="s">
        <v>52</v>
      </c>
      <c r="T18" s="101"/>
      <c r="U18" s="101"/>
      <c r="V18" s="101"/>
      <c r="W18" s="101"/>
      <c r="X18" s="25"/>
      <c r="Y18" s="37"/>
    </row>
    <row r="19" spans="1:25" ht="32.1" customHeight="1" x14ac:dyDescent="0.15">
      <c r="A19" s="4" t="s">
        <v>53</v>
      </c>
      <c r="B19" s="83" t="s">
        <v>54</v>
      </c>
      <c r="C19" s="83"/>
      <c r="D19" s="83"/>
      <c r="E19" s="83"/>
      <c r="F19" s="83"/>
      <c r="G19" s="83"/>
      <c r="H19" s="41">
        <v>1</v>
      </c>
      <c r="I19" s="99" t="s">
        <v>55</v>
      </c>
      <c r="J19" s="99"/>
      <c r="K19" s="99"/>
      <c r="L19" s="99"/>
      <c r="M19" s="99"/>
      <c r="N19" s="101" t="s">
        <v>56</v>
      </c>
      <c r="O19" s="101"/>
      <c r="P19" s="101"/>
      <c r="Q19" s="101"/>
      <c r="R19" s="101"/>
      <c r="S19" s="99" t="s">
        <v>57</v>
      </c>
      <c r="T19" s="99"/>
      <c r="U19" s="99"/>
      <c r="V19" s="99"/>
      <c r="W19" s="99"/>
      <c r="X19" s="25"/>
    </row>
    <row r="20" spans="1:25" ht="32.1" customHeight="1" x14ac:dyDescent="0.15">
      <c r="A20" s="4" t="s">
        <v>58</v>
      </c>
      <c r="B20" s="83" t="s">
        <v>59</v>
      </c>
      <c r="C20" s="83"/>
      <c r="D20" s="83"/>
      <c r="E20" s="83"/>
      <c r="F20" s="83"/>
      <c r="G20" s="83"/>
      <c r="H20" s="41">
        <v>1</v>
      </c>
      <c r="I20" s="99" t="s">
        <v>60</v>
      </c>
      <c r="J20" s="99"/>
      <c r="K20" s="99"/>
      <c r="L20" s="99"/>
      <c r="M20" s="99"/>
      <c r="N20" s="99" t="s">
        <v>61</v>
      </c>
      <c r="O20" s="99"/>
      <c r="P20" s="99"/>
      <c r="Q20" s="99"/>
      <c r="R20" s="99"/>
      <c r="S20" s="99" t="s">
        <v>62</v>
      </c>
      <c r="T20" s="99"/>
      <c r="U20" s="99"/>
      <c r="V20" s="99"/>
      <c r="W20" s="99"/>
      <c r="X20" s="25"/>
    </row>
    <row r="21" spans="1:25" ht="32.1" customHeight="1" x14ac:dyDescent="0.15">
      <c r="A21" s="4" t="s">
        <v>63</v>
      </c>
      <c r="B21" s="83" t="s">
        <v>64</v>
      </c>
      <c r="C21" s="83"/>
      <c r="D21" s="83"/>
      <c r="E21" s="83"/>
      <c r="F21" s="83"/>
      <c r="G21" s="83"/>
      <c r="H21" s="41">
        <v>2</v>
      </c>
      <c r="I21" s="99" t="s">
        <v>65</v>
      </c>
      <c r="J21" s="99"/>
      <c r="K21" s="99"/>
      <c r="L21" s="99"/>
      <c r="M21" s="99"/>
      <c r="N21" s="99" t="s">
        <v>66</v>
      </c>
      <c r="O21" s="99"/>
      <c r="P21" s="99"/>
      <c r="Q21" s="99"/>
      <c r="R21" s="99"/>
      <c r="S21" s="99" t="s">
        <v>67</v>
      </c>
      <c r="T21" s="99"/>
      <c r="U21" s="99"/>
      <c r="V21" s="99"/>
      <c r="W21" s="99"/>
      <c r="X21" s="25"/>
    </row>
    <row r="22" spans="1:25" ht="20.100000000000001" customHeight="1" x14ac:dyDescent="0.15">
      <c r="A22" s="4" t="s">
        <v>68</v>
      </c>
      <c r="B22" s="83" t="s">
        <v>69</v>
      </c>
      <c r="C22" s="83"/>
      <c r="D22" s="83"/>
      <c r="E22" s="83"/>
      <c r="F22" s="83"/>
      <c r="G22" s="83"/>
      <c r="H22" s="41">
        <v>1</v>
      </c>
      <c r="I22" s="99" t="s">
        <v>70</v>
      </c>
      <c r="J22" s="99"/>
      <c r="K22" s="99"/>
      <c r="L22" s="99"/>
      <c r="M22" s="99"/>
      <c r="N22" s="99" t="s">
        <v>66</v>
      </c>
      <c r="O22" s="99"/>
      <c r="P22" s="99"/>
      <c r="Q22" s="99"/>
      <c r="R22" s="99"/>
      <c r="S22" s="99" t="s">
        <v>67</v>
      </c>
      <c r="T22" s="99"/>
      <c r="U22" s="99"/>
      <c r="V22" s="99"/>
      <c r="W22" s="99"/>
      <c r="X22" s="25"/>
    </row>
    <row r="23" spans="1:25" ht="40.15" customHeight="1" x14ac:dyDescent="0.15">
      <c r="A23" s="4" t="s">
        <v>71</v>
      </c>
      <c r="B23" s="83" t="s">
        <v>72</v>
      </c>
      <c r="C23" s="83"/>
      <c r="D23" s="83"/>
      <c r="E23" s="83"/>
      <c r="F23" s="83"/>
      <c r="G23" s="83"/>
      <c r="H23" s="41">
        <v>1</v>
      </c>
      <c r="I23" s="99" t="s">
        <v>73</v>
      </c>
      <c r="J23" s="99"/>
      <c r="K23" s="99"/>
      <c r="L23" s="99"/>
      <c r="M23" s="99"/>
      <c r="N23" s="99" t="s">
        <v>74</v>
      </c>
      <c r="O23" s="99"/>
      <c r="P23" s="99"/>
      <c r="Q23" s="99"/>
      <c r="R23" s="99"/>
      <c r="S23" s="102" t="s">
        <v>75</v>
      </c>
      <c r="T23" s="102"/>
      <c r="U23" s="102"/>
      <c r="V23" s="102"/>
      <c r="W23" s="102"/>
      <c r="X23" s="25"/>
      <c r="Y23" s="30"/>
    </row>
    <row r="24" spans="1:25" ht="32.1" customHeight="1" x14ac:dyDescent="0.15">
      <c r="A24" s="4" t="s">
        <v>76</v>
      </c>
      <c r="B24" s="83" t="s">
        <v>77</v>
      </c>
      <c r="C24" s="83"/>
      <c r="D24" s="83"/>
      <c r="E24" s="83"/>
      <c r="F24" s="83"/>
      <c r="G24" s="83"/>
      <c r="H24" s="41">
        <v>3</v>
      </c>
      <c r="I24" s="99" t="s">
        <v>78</v>
      </c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25"/>
    </row>
    <row r="25" spans="1:25" ht="93" customHeight="1" x14ac:dyDescent="0.15">
      <c r="A25" s="4" t="s">
        <v>79</v>
      </c>
      <c r="B25" s="83" t="s">
        <v>80</v>
      </c>
      <c r="C25" s="83"/>
      <c r="D25" s="83"/>
      <c r="E25" s="83"/>
      <c r="F25" s="83"/>
      <c r="G25" s="83"/>
      <c r="H25" s="41">
        <v>2</v>
      </c>
      <c r="I25" s="103" t="s">
        <v>78</v>
      </c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23"/>
      <c r="Y25" s="30"/>
    </row>
    <row r="26" spans="1:25" ht="20.100000000000001" customHeight="1" x14ac:dyDescent="0.15">
      <c r="A26" s="4" t="s">
        <v>81</v>
      </c>
      <c r="B26" s="83" t="s">
        <v>82</v>
      </c>
      <c r="C26" s="83"/>
      <c r="D26" s="83"/>
      <c r="E26" s="83"/>
      <c r="F26" s="83"/>
      <c r="G26" s="83"/>
      <c r="H26" s="41">
        <v>5</v>
      </c>
      <c r="I26" s="99" t="s">
        <v>78</v>
      </c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25"/>
    </row>
    <row r="27" spans="1:25" ht="20.100000000000001" customHeight="1" x14ac:dyDescent="0.15">
      <c r="A27" s="4" t="s">
        <v>83</v>
      </c>
      <c r="B27" s="83" t="s">
        <v>84</v>
      </c>
      <c r="C27" s="83"/>
      <c r="D27" s="83"/>
      <c r="E27" s="83"/>
      <c r="F27" s="83"/>
      <c r="G27" s="83"/>
      <c r="H27" s="41">
        <v>7</v>
      </c>
      <c r="I27" s="99" t="s">
        <v>85</v>
      </c>
      <c r="J27" s="99"/>
      <c r="K27" s="99"/>
      <c r="L27" s="99"/>
      <c r="M27" s="99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25"/>
      <c r="Y27" s="35"/>
    </row>
    <row r="28" spans="1:25" ht="32.1" customHeight="1" x14ac:dyDescent="0.15">
      <c r="A28" s="4" t="s">
        <v>86</v>
      </c>
      <c r="B28" s="83" t="s">
        <v>87</v>
      </c>
      <c r="C28" s="83"/>
      <c r="D28" s="83"/>
      <c r="E28" s="83"/>
      <c r="F28" s="83"/>
      <c r="G28" s="83"/>
      <c r="H28" s="41">
        <v>5</v>
      </c>
      <c r="I28" s="99" t="s">
        <v>88</v>
      </c>
      <c r="J28" s="99"/>
      <c r="K28" s="99"/>
      <c r="L28" s="99"/>
      <c r="M28" s="99"/>
      <c r="N28" s="99"/>
      <c r="O28" s="99"/>
      <c r="P28" s="99"/>
      <c r="Q28" s="99"/>
      <c r="R28" s="99"/>
      <c r="S28" s="99" t="s">
        <v>89</v>
      </c>
      <c r="T28" s="99"/>
      <c r="U28" s="99"/>
      <c r="V28" s="99"/>
      <c r="W28" s="99"/>
      <c r="X28" s="25"/>
      <c r="Y28" s="35"/>
    </row>
    <row r="29" spans="1:25" ht="20.100000000000001" customHeight="1" x14ac:dyDescent="0.15">
      <c r="A29" s="4" t="s">
        <v>90</v>
      </c>
      <c r="B29" s="83" t="s">
        <v>91</v>
      </c>
      <c r="C29" s="83"/>
      <c r="D29" s="83"/>
      <c r="E29" s="83"/>
      <c r="F29" s="83"/>
      <c r="G29" s="83"/>
      <c r="H29" s="41">
        <v>2</v>
      </c>
      <c r="I29" s="99" t="s">
        <v>92</v>
      </c>
      <c r="J29" s="99"/>
      <c r="K29" s="99"/>
      <c r="L29" s="99"/>
      <c r="M29" s="99"/>
      <c r="N29" s="99" t="s">
        <v>93</v>
      </c>
      <c r="O29" s="99"/>
      <c r="P29" s="99"/>
      <c r="Q29" s="99"/>
      <c r="R29" s="99"/>
      <c r="S29" s="104"/>
      <c r="T29" s="104"/>
      <c r="U29" s="104"/>
      <c r="V29" s="104"/>
      <c r="W29" s="104"/>
      <c r="X29" s="25"/>
      <c r="Y29" s="36"/>
    </row>
    <row r="30" spans="1:25" ht="20.100000000000001" customHeight="1" x14ac:dyDescent="0.15">
      <c r="A30" s="105" t="s">
        <v>94</v>
      </c>
      <c r="B30" s="106"/>
      <c r="C30" s="106"/>
      <c r="D30" s="106"/>
      <c r="E30" s="106"/>
      <c r="F30" s="106"/>
      <c r="G30" s="106"/>
      <c r="H30" s="107"/>
      <c r="I30" s="111" t="s">
        <v>95</v>
      </c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40"/>
      <c r="Y30" s="36"/>
    </row>
    <row r="31" spans="1:25" ht="20.100000000000001" customHeight="1" x14ac:dyDescent="0.15">
      <c r="A31" s="108"/>
      <c r="B31" s="109"/>
      <c r="C31" s="109"/>
      <c r="D31" s="109"/>
      <c r="E31" s="109"/>
      <c r="F31" s="109"/>
      <c r="G31" s="109"/>
      <c r="H31" s="110"/>
      <c r="I31" s="111" t="s">
        <v>96</v>
      </c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40">
        <f>SUM(X27:X28)</f>
        <v>0</v>
      </c>
    </row>
    <row r="32" spans="1:25" ht="20.100000000000001" customHeight="1" x14ac:dyDescent="0.15">
      <c r="A32" s="42"/>
      <c r="B32" s="5"/>
      <c r="C32" s="43"/>
      <c r="D32" s="43"/>
      <c r="E32" s="112" t="s">
        <v>97</v>
      </c>
      <c r="F32" s="113"/>
      <c r="G32" s="113"/>
      <c r="H32" s="114" t="s">
        <v>98</v>
      </c>
      <c r="I32" s="114"/>
      <c r="J32" s="114"/>
      <c r="K32" s="114"/>
      <c r="L32" s="114"/>
      <c r="M32" s="6" t="s">
        <v>99</v>
      </c>
      <c r="N32" s="114" t="s">
        <v>100</v>
      </c>
      <c r="O32" s="114"/>
      <c r="P32" s="115" t="s">
        <v>101</v>
      </c>
      <c r="Q32" s="115"/>
      <c r="R32" s="115"/>
      <c r="S32" s="115"/>
      <c r="T32" s="6" t="s">
        <v>102</v>
      </c>
      <c r="U32" s="6"/>
      <c r="V32" s="6"/>
      <c r="W32" s="6"/>
      <c r="X32" s="26"/>
    </row>
    <row r="33" spans="1:24" ht="20.100000000000001" customHeight="1" x14ac:dyDescent="0.15">
      <c r="A33" s="7"/>
      <c r="H33" s="116" t="s">
        <v>103</v>
      </c>
      <c r="I33" s="116"/>
      <c r="J33" s="116"/>
      <c r="K33" s="116"/>
      <c r="L33" s="116"/>
      <c r="M33" s="3" t="s">
        <v>99</v>
      </c>
      <c r="N33" s="116" t="s">
        <v>100</v>
      </c>
      <c r="O33" s="116"/>
      <c r="P33" s="115" t="s">
        <v>101</v>
      </c>
      <c r="Q33" s="115"/>
      <c r="R33" s="115"/>
      <c r="S33" s="115"/>
      <c r="T33" s="3" t="s">
        <v>104</v>
      </c>
      <c r="X33" s="27"/>
    </row>
    <row r="34" spans="1:24" ht="20.100000000000001" customHeight="1" x14ac:dyDescent="0.15">
      <c r="A34" s="44"/>
      <c r="B34" s="8"/>
      <c r="C34" s="45"/>
      <c r="D34" s="45"/>
      <c r="E34" s="45"/>
      <c r="F34" s="45"/>
      <c r="G34" s="45"/>
      <c r="H34" s="117" t="s">
        <v>105</v>
      </c>
      <c r="I34" s="118"/>
      <c r="J34" s="118"/>
      <c r="K34" s="118"/>
      <c r="L34" s="118"/>
      <c r="M34" s="9" t="s">
        <v>106</v>
      </c>
      <c r="N34" s="10" t="s">
        <v>102</v>
      </c>
      <c r="O34" s="9" t="s">
        <v>107</v>
      </c>
      <c r="P34" s="10" t="s">
        <v>104</v>
      </c>
      <c r="Q34" s="9" t="s">
        <v>106</v>
      </c>
      <c r="R34" s="119">
        <f>(X30*6000)+(X31*6000)</f>
        <v>0</v>
      </c>
      <c r="S34" s="119"/>
      <c r="T34" s="119"/>
      <c r="U34" s="19" t="s">
        <v>108</v>
      </c>
      <c r="V34" s="10"/>
      <c r="W34" s="10"/>
      <c r="X34" s="28"/>
    </row>
    <row r="35" spans="1:24" ht="20.100000000000001" customHeight="1" x14ac:dyDescent="0.15">
      <c r="C35" s="29"/>
    </row>
    <row r="36" spans="1:24" ht="20.100000000000001" customHeight="1" x14ac:dyDescent="0.15">
      <c r="D36" s="3"/>
      <c r="E36" s="3"/>
      <c r="F36" s="3"/>
      <c r="G36" s="3"/>
    </row>
  </sheetData>
  <mergeCells count="98">
    <mergeCell ref="H33:L33"/>
    <mergeCell ref="N33:O33"/>
    <mergeCell ref="P33:S33"/>
    <mergeCell ref="H34:L34"/>
    <mergeCell ref="R34:T34"/>
    <mergeCell ref="A30:H31"/>
    <mergeCell ref="I30:W30"/>
    <mergeCell ref="I31:W31"/>
    <mergeCell ref="E32:G32"/>
    <mergeCell ref="H32:L32"/>
    <mergeCell ref="N32:O32"/>
    <mergeCell ref="P32:S32"/>
    <mergeCell ref="B28:G28"/>
    <mergeCell ref="I28:M28"/>
    <mergeCell ref="N28:R28"/>
    <mergeCell ref="S28:W28"/>
    <mergeCell ref="B29:G29"/>
    <mergeCell ref="I29:M29"/>
    <mergeCell ref="N29:R29"/>
    <mergeCell ref="S29:W29"/>
    <mergeCell ref="B25:G25"/>
    <mergeCell ref="I25:W25"/>
    <mergeCell ref="B26:G26"/>
    <mergeCell ref="I26:W26"/>
    <mergeCell ref="B27:G27"/>
    <mergeCell ref="I27:M27"/>
    <mergeCell ref="N27:R27"/>
    <mergeCell ref="S27:W27"/>
    <mergeCell ref="B23:G23"/>
    <mergeCell ref="I23:M23"/>
    <mergeCell ref="N23:R23"/>
    <mergeCell ref="S23:W23"/>
    <mergeCell ref="B24:G24"/>
    <mergeCell ref="I24:W24"/>
    <mergeCell ref="B21:G21"/>
    <mergeCell ref="I21:M21"/>
    <mergeCell ref="N21:R21"/>
    <mergeCell ref="S21:W21"/>
    <mergeCell ref="B22:G22"/>
    <mergeCell ref="I22:M22"/>
    <mergeCell ref="N22:R22"/>
    <mergeCell ref="S22:W22"/>
    <mergeCell ref="B19:G19"/>
    <mergeCell ref="I19:M19"/>
    <mergeCell ref="N19:R19"/>
    <mergeCell ref="S19:W19"/>
    <mergeCell ref="B20:G20"/>
    <mergeCell ref="I20:M20"/>
    <mergeCell ref="N20:R20"/>
    <mergeCell ref="S20:W20"/>
    <mergeCell ref="B17:G17"/>
    <mergeCell ref="I17:M17"/>
    <mergeCell ref="N17:R17"/>
    <mergeCell ref="S17:W17"/>
    <mergeCell ref="B18:G18"/>
    <mergeCell ref="I18:M18"/>
    <mergeCell ref="N18:R18"/>
    <mergeCell ref="S18:W18"/>
    <mergeCell ref="B15:G15"/>
    <mergeCell ref="I15:M15"/>
    <mergeCell ref="N15:R15"/>
    <mergeCell ref="S15:W15"/>
    <mergeCell ref="B16:G16"/>
    <mergeCell ref="I16:M16"/>
    <mergeCell ref="N16:R16"/>
    <mergeCell ref="S16:W16"/>
    <mergeCell ref="B13:G13"/>
    <mergeCell ref="I13:M13"/>
    <mergeCell ref="N13:R13"/>
    <mergeCell ref="S13:W13"/>
    <mergeCell ref="B14:G14"/>
    <mergeCell ref="I14:M14"/>
    <mergeCell ref="N14:R14"/>
    <mergeCell ref="S14:W14"/>
    <mergeCell ref="B11:G11"/>
    <mergeCell ref="I11:M11"/>
    <mergeCell ref="N11:R11"/>
    <mergeCell ref="S11:W11"/>
    <mergeCell ref="B12:G12"/>
    <mergeCell ref="I12:M12"/>
    <mergeCell ref="N12:R12"/>
    <mergeCell ref="S12:W12"/>
    <mergeCell ref="A8:G10"/>
    <mergeCell ref="H8:H10"/>
    <mergeCell ref="I8:X8"/>
    <mergeCell ref="I9:M9"/>
    <mergeCell ref="N9:R9"/>
    <mergeCell ref="S9:W9"/>
    <mergeCell ref="X9:X10"/>
    <mergeCell ref="I10:M10"/>
    <mergeCell ref="N10:R10"/>
    <mergeCell ref="S10:W10"/>
    <mergeCell ref="A1:X1"/>
    <mergeCell ref="C3:V3"/>
    <mergeCell ref="A5:G5"/>
    <mergeCell ref="H5:X5"/>
    <mergeCell ref="A6:G7"/>
    <mergeCell ref="H6:X7"/>
  </mergeCells>
  <phoneticPr fontId="4"/>
  <printOptions horizontalCentered="1"/>
  <pageMargins left="0.39370078740157483" right="0.39370078740157483" top="0.59055118110236227" bottom="0.59055118110236227" header="0.31496062992125984" footer="0.31496062992125984"/>
  <pageSetup paperSize="9" scale="89" orientation="portrait" horizontalDpi="300" verticalDpi="300" r:id="rId1"/>
  <headerFooter alignWithMargins="0">
    <oddHeader>&amp;L&amp;"ＭＳ Ｐ明朝,標準"&amp;K00-048（病院ホームページ掲載）&amp;R&amp;"ＭＳ Ｐ明朝,標準"別紙１</oddHeader>
    <oddFooter>&amp;C&amp;"ＭＳ Ｐ明朝,標準"5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9"/>
  <sheetViews>
    <sheetView zoomScaleNormal="100" workbookViewId="0">
      <selection sqref="A1:X1"/>
    </sheetView>
  </sheetViews>
  <sheetFormatPr defaultColWidth="3.625" defaultRowHeight="20.100000000000001" customHeight="1" x14ac:dyDescent="0.15"/>
  <cols>
    <col min="1" max="1" width="2.875" style="11" bestFit="1" customWidth="1"/>
    <col min="2" max="23" width="3.625" style="11"/>
    <col min="24" max="24" width="4.5" style="11" bestFit="1" customWidth="1"/>
    <col min="25" max="25" width="50.625" style="31" customWidth="1"/>
    <col min="26" max="26" width="67.875" style="11" customWidth="1"/>
    <col min="27" max="16384" width="3.625" style="11"/>
  </cols>
  <sheetData>
    <row r="1" spans="1:26" s="1" customFormat="1" ht="20.100000000000001" customHeight="1" x14ac:dyDescent="0.15">
      <c r="A1" s="81" t="s">
        <v>109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31"/>
    </row>
    <row r="2" spans="1:26" s="1" customFormat="1" ht="20.100000000000001" customHeight="1" x14ac:dyDescent="0.15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1"/>
    </row>
    <row r="3" spans="1:26" s="1" customFormat="1" ht="30" customHeight="1" x14ac:dyDescent="0.15">
      <c r="A3" s="38"/>
      <c r="B3" s="38"/>
      <c r="C3" s="82" t="s">
        <v>110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  <c r="V3" s="82"/>
      <c r="W3" s="38"/>
      <c r="X3" s="38"/>
      <c r="Y3" s="31"/>
    </row>
    <row r="4" spans="1:26" s="3" customFormat="1" ht="20.100000000000001" customHeight="1" x14ac:dyDescent="0.15">
      <c r="A4" s="2"/>
      <c r="B4" s="2"/>
      <c r="C4" s="2"/>
      <c r="D4" s="2"/>
      <c r="E4" s="2"/>
      <c r="F4" s="2"/>
      <c r="G4" s="2"/>
      <c r="Y4" s="31"/>
    </row>
    <row r="5" spans="1:26" s="3" customFormat="1" ht="19.5" customHeight="1" x14ac:dyDescent="0.15">
      <c r="A5" s="83" t="s">
        <v>2</v>
      </c>
      <c r="B5" s="83"/>
      <c r="C5" s="83"/>
      <c r="D5" s="83"/>
      <c r="E5" s="83"/>
      <c r="F5" s="83"/>
      <c r="G5" s="83"/>
      <c r="H5" s="84" t="s">
        <v>3</v>
      </c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31"/>
    </row>
    <row r="6" spans="1:26" s="3" customFormat="1" ht="19.5" customHeight="1" x14ac:dyDescent="0.15">
      <c r="A6" s="83" t="s">
        <v>4</v>
      </c>
      <c r="B6" s="83"/>
      <c r="C6" s="83"/>
      <c r="D6" s="83"/>
      <c r="E6" s="83"/>
      <c r="F6" s="83"/>
      <c r="G6" s="83"/>
      <c r="H6" s="86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31"/>
      <c r="Z6" s="33"/>
    </row>
    <row r="7" spans="1:26" s="3" customFormat="1" ht="20.100000000000001" customHeight="1" x14ac:dyDescent="0.15">
      <c r="A7" s="83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31"/>
      <c r="Z7" s="33"/>
    </row>
    <row r="8" spans="1:26" s="3" customFormat="1" ht="19.5" customHeight="1" x14ac:dyDescent="0.15">
      <c r="A8" s="130" t="s">
        <v>5</v>
      </c>
      <c r="B8" s="131"/>
      <c r="C8" s="131"/>
      <c r="D8" s="131"/>
      <c r="E8" s="131"/>
      <c r="F8" s="131"/>
      <c r="G8" s="132"/>
      <c r="H8" s="96" t="s">
        <v>6</v>
      </c>
      <c r="I8" s="85" t="s">
        <v>7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85"/>
      <c r="Y8" s="31"/>
      <c r="Z8" s="33"/>
    </row>
    <row r="9" spans="1:26" s="3" customFormat="1" ht="20.100000000000001" customHeight="1" x14ac:dyDescent="0.15">
      <c r="A9" s="133"/>
      <c r="B9" s="134"/>
      <c r="C9" s="134"/>
      <c r="D9" s="134"/>
      <c r="E9" s="134"/>
      <c r="F9" s="134"/>
      <c r="G9" s="135"/>
      <c r="H9" s="96"/>
      <c r="I9" s="85" t="s">
        <v>8</v>
      </c>
      <c r="J9" s="85"/>
      <c r="K9" s="85"/>
      <c r="L9" s="85"/>
      <c r="M9" s="85"/>
      <c r="N9" s="85" t="s">
        <v>9</v>
      </c>
      <c r="O9" s="85"/>
      <c r="P9" s="85"/>
      <c r="Q9" s="85"/>
      <c r="R9" s="85"/>
      <c r="S9" s="85" t="s">
        <v>10</v>
      </c>
      <c r="T9" s="85"/>
      <c r="U9" s="85"/>
      <c r="V9" s="85"/>
      <c r="W9" s="85"/>
      <c r="X9" s="139" t="s">
        <v>11</v>
      </c>
      <c r="Y9" s="31"/>
      <c r="Z9" s="33"/>
    </row>
    <row r="10" spans="1:26" s="3" customFormat="1" ht="20.100000000000001" customHeight="1" x14ac:dyDescent="0.15">
      <c r="A10" s="136"/>
      <c r="B10" s="137"/>
      <c r="C10" s="137"/>
      <c r="D10" s="137"/>
      <c r="E10" s="137"/>
      <c r="F10" s="137"/>
      <c r="G10" s="138"/>
      <c r="H10" s="96"/>
      <c r="I10" s="85" t="s">
        <v>12</v>
      </c>
      <c r="J10" s="85"/>
      <c r="K10" s="85"/>
      <c r="L10" s="85"/>
      <c r="M10" s="85"/>
      <c r="N10" s="85" t="s">
        <v>111</v>
      </c>
      <c r="O10" s="85"/>
      <c r="P10" s="85"/>
      <c r="Q10" s="85"/>
      <c r="R10" s="85"/>
      <c r="S10" s="85" t="s">
        <v>13</v>
      </c>
      <c r="T10" s="85"/>
      <c r="U10" s="85"/>
      <c r="V10" s="85"/>
      <c r="W10" s="85"/>
      <c r="X10" s="139"/>
      <c r="Y10" s="31"/>
      <c r="Z10" s="33"/>
    </row>
    <row r="11" spans="1:26" ht="20.100000000000001" customHeight="1" x14ac:dyDescent="0.15">
      <c r="A11" s="40" t="s">
        <v>15</v>
      </c>
      <c r="B11" s="126" t="s">
        <v>112</v>
      </c>
      <c r="C11" s="126"/>
      <c r="D11" s="126"/>
      <c r="E11" s="126"/>
      <c r="F11" s="126"/>
      <c r="G11" s="126"/>
      <c r="H11" s="41">
        <v>1</v>
      </c>
      <c r="I11" s="99" t="s">
        <v>113</v>
      </c>
      <c r="J11" s="99"/>
      <c r="K11" s="99"/>
      <c r="L11" s="99"/>
      <c r="M11" s="99"/>
      <c r="N11" s="99" t="s">
        <v>114</v>
      </c>
      <c r="O11" s="99"/>
      <c r="P11" s="99"/>
      <c r="Q11" s="99"/>
      <c r="R11" s="99"/>
      <c r="S11" s="99" t="s">
        <v>115</v>
      </c>
      <c r="T11" s="99"/>
      <c r="U11" s="99"/>
      <c r="V11" s="99"/>
      <c r="W11" s="99"/>
      <c r="X11" s="23"/>
      <c r="Z11" s="34"/>
    </row>
    <row r="12" spans="1:26" ht="20.100000000000001" customHeight="1" x14ac:dyDescent="0.15">
      <c r="A12" s="40" t="s">
        <v>20</v>
      </c>
      <c r="B12" s="126" t="s">
        <v>31</v>
      </c>
      <c r="C12" s="126"/>
      <c r="D12" s="126"/>
      <c r="E12" s="126"/>
      <c r="F12" s="126"/>
      <c r="G12" s="126"/>
      <c r="H12" s="41">
        <v>2</v>
      </c>
      <c r="I12" s="99" t="s">
        <v>116</v>
      </c>
      <c r="J12" s="99"/>
      <c r="K12" s="99"/>
      <c r="L12" s="99"/>
      <c r="M12" s="99"/>
      <c r="N12" s="99" t="s">
        <v>117</v>
      </c>
      <c r="O12" s="99"/>
      <c r="P12" s="99"/>
      <c r="Q12" s="99"/>
      <c r="R12" s="99"/>
      <c r="S12" s="99" t="s">
        <v>118</v>
      </c>
      <c r="T12" s="99"/>
      <c r="U12" s="99"/>
      <c r="V12" s="99"/>
      <c r="W12" s="99"/>
      <c r="X12" s="23"/>
    </row>
    <row r="13" spans="1:26" ht="101.65" customHeight="1" x14ac:dyDescent="0.15">
      <c r="A13" s="40" t="s">
        <v>25</v>
      </c>
      <c r="B13" s="126" t="s">
        <v>119</v>
      </c>
      <c r="C13" s="126"/>
      <c r="D13" s="126"/>
      <c r="E13" s="126"/>
      <c r="F13" s="126"/>
      <c r="G13" s="126"/>
      <c r="H13" s="41">
        <v>3</v>
      </c>
      <c r="I13" s="99" t="s">
        <v>50</v>
      </c>
      <c r="J13" s="99"/>
      <c r="K13" s="99"/>
      <c r="L13" s="99"/>
      <c r="M13" s="99"/>
      <c r="N13" s="99" t="s">
        <v>51</v>
      </c>
      <c r="O13" s="99"/>
      <c r="P13" s="99"/>
      <c r="Q13" s="99"/>
      <c r="R13" s="99"/>
      <c r="S13" s="101" t="s">
        <v>52</v>
      </c>
      <c r="T13" s="101"/>
      <c r="U13" s="101"/>
      <c r="V13" s="101"/>
      <c r="W13" s="101"/>
      <c r="X13" s="48"/>
      <c r="Y13" s="47"/>
    </row>
    <row r="14" spans="1:26" ht="20.100000000000001" customHeight="1" x14ac:dyDescent="0.15">
      <c r="A14" s="40" t="s">
        <v>30</v>
      </c>
      <c r="B14" s="123" t="s">
        <v>120</v>
      </c>
      <c r="C14" s="123"/>
      <c r="D14" s="123"/>
      <c r="E14" s="123"/>
      <c r="F14" s="123"/>
      <c r="G14" s="123"/>
      <c r="H14" s="41">
        <v>1</v>
      </c>
      <c r="I14" s="99" t="s">
        <v>121</v>
      </c>
      <c r="J14" s="99"/>
      <c r="K14" s="99"/>
      <c r="L14" s="99"/>
      <c r="M14" s="99"/>
      <c r="N14" s="99" t="s">
        <v>122</v>
      </c>
      <c r="O14" s="99"/>
      <c r="P14" s="99"/>
      <c r="Q14" s="99"/>
      <c r="R14" s="99"/>
      <c r="S14" s="99" t="s">
        <v>123</v>
      </c>
      <c r="T14" s="99"/>
      <c r="U14" s="99"/>
      <c r="V14" s="99"/>
      <c r="W14" s="99"/>
      <c r="X14" s="23"/>
    </row>
    <row r="15" spans="1:26" ht="20.100000000000001" customHeight="1" x14ac:dyDescent="0.15">
      <c r="A15" s="40" t="s">
        <v>35</v>
      </c>
      <c r="B15" s="123" t="s">
        <v>124</v>
      </c>
      <c r="C15" s="123"/>
      <c r="D15" s="123"/>
      <c r="E15" s="123"/>
      <c r="F15" s="123"/>
      <c r="G15" s="123"/>
      <c r="H15" s="41">
        <v>1</v>
      </c>
      <c r="I15" s="99" t="s">
        <v>125</v>
      </c>
      <c r="J15" s="99"/>
      <c r="K15" s="99"/>
      <c r="L15" s="99"/>
      <c r="M15" s="99"/>
      <c r="N15" s="99" t="s">
        <v>126</v>
      </c>
      <c r="O15" s="99"/>
      <c r="P15" s="99"/>
      <c r="Q15" s="99"/>
      <c r="R15" s="99"/>
      <c r="S15" s="99" t="s">
        <v>127</v>
      </c>
      <c r="T15" s="99"/>
      <c r="U15" s="99"/>
      <c r="V15" s="99"/>
      <c r="W15" s="99"/>
      <c r="X15" s="23"/>
      <c r="Y15" s="30"/>
    </row>
    <row r="16" spans="1:26" ht="20.100000000000001" customHeight="1" x14ac:dyDescent="0.15">
      <c r="A16" s="40" t="s">
        <v>38</v>
      </c>
      <c r="B16" s="123" t="s">
        <v>128</v>
      </c>
      <c r="C16" s="123"/>
      <c r="D16" s="123"/>
      <c r="E16" s="123"/>
      <c r="F16" s="123"/>
      <c r="G16" s="123"/>
      <c r="H16" s="41">
        <v>2</v>
      </c>
      <c r="I16" s="100"/>
      <c r="J16" s="100"/>
      <c r="K16" s="100"/>
      <c r="L16" s="100"/>
      <c r="M16" s="100"/>
      <c r="N16" s="99" t="s">
        <v>129</v>
      </c>
      <c r="O16" s="99"/>
      <c r="P16" s="99"/>
      <c r="Q16" s="99"/>
      <c r="R16" s="99"/>
      <c r="S16" s="99" t="s">
        <v>130</v>
      </c>
      <c r="T16" s="99"/>
      <c r="U16" s="99"/>
      <c r="V16" s="99"/>
      <c r="W16" s="99"/>
      <c r="X16" s="23"/>
    </row>
    <row r="17" spans="1:25" ht="20.100000000000001" customHeight="1" x14ac:dyDescent="0.15">
      <c r="A17" s="40" t="s">
        <v>43</v>
      </c>
      <c r="B17" s="123" t="s">
        <v>131</v>
      </c>
      <c r="C17" s="123"/>
      <c r="D17" s="123"/>
      <c r="E17" s="123"/>
      <c r="F17" s="123"/>
      <c r="G17" s="123"/>
      <c r="H17" s="41">
        <v>2</v>
      </c>
      <c r="I17" s="100"/>
      <c r="J17" s="100"/>
      <c r="K17" s="100"/>
      <c r="L17" s="100"/>
      <c r="M17" s="100"/>
      <c r="N17" s="99" t="s">
        <v>132</v>
      </c>
      <c r="O17" s="99"/>
      <c r="P17" s="99"/>
      <c r="Q17" s="99"/>
      <c r="R17" s="99"/>
      <c r="S17" s="99" t="s">
        <v>133</v>
      </c>
      <c r="T17" s="99"/>
      <c r="U17" s="99"/>
      <c r="V17" s="99"/>
      <c r="W17" s="99"/>
      <c r="X17" s="23"/>
    </row>
    <row r="18" spans="1:25" ht="30" customHeight="1" x14ac:dyDescent="0.15">
      <c r="A18" s="40" t="s">
        <v>48</v>
      </c>
      <c r="B18" s="123" t="s">
        <v>134</v>
      </c>
      <c r="C18" s="123"/>
      <c r="D18" s="123"/>
      <c r="E18" s="123"/>
      <c r="F18" s="123"/>
      <c r="G18" s="123"/>
      <c r="H18" s="41">
        <v>2</v>
      </c>
      <c r="I18" s="100"/>
      <c r="J18" s="100"/>
      <c r="K18" s="100"/>
      <c r="L18" s="100"/>
      <c r="M18" s="100"/>
      <c r="N18" s="99" t="s">
        <v>135</v>
      </c>
      <c r="O18" s="99"/>
      <c r="P18" s="99"/>
      <c r="Q18" s="99"/>
      <c r="R18" s="99"/>
      <c r="S18" s="99" t="s">
        <v>130</v>
      </c>
      <c r="T18" s="99"/>
      <c r="U18" s="99"/>
      <c r="V18" s="99"/>
      <c r="W18" s="99"/>
      <c r="X18" s="23"/>
    </row>
    <row r="19" spans="1:25" ht="30" customHeight="1" x14ac:dyDescent="0.15">
      <c r="A19" s="40" t="s">
        <v>53</v>
      </c>
      <c r="B19" s="123" t="s">
        <v>136</v>
      </c>
      <c r="C19" s="123"/>
      <c r="D19" s="123"/>
      <c r="E19" s="123"/>
      <c r="F19" s="123"/>
      <c r="G19" s="123"/>
      <c r="H19" s="41">
        <v>2</v>
      </c>
      <c r="I19" s="99" t="s">
        <v>137</v>
      </c>
      <c r="J19" s="99"/>
      <c r="K19" s="99"/>
      <c r="L19" s="99"/>
      <c r="M19" s="99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23"/>
    </row>
    <row r="20" spans="1:25" ht="20.100000000000001" customHeight="1" x14ac:dyDescent="0.15">
      <c r="A20" s="40" t="s">
        <v>58</v>
      </c>
      <c r="B20" s="123" t="s">
        <v>138</v>
      </c>
      <c r="C20" s="123"/>
      <c r="D20" s="123"/>
      <c r="E20" s="123"/>
      <c r="F20" s="123"/>
      <c r="G20" s="123"/>
      <c r="H20" s="41">
        <v>2</v>
      </c>
      <c r="I20" s="99" t="s">
        <v>137</v>
      </c>
      <c r="J20" s="99"/>
      <c r="K20" s="99"/>
      <c r="L20" s="99"/>
      <c r="M20" s="99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23"/>
    </row>
    <row r="21" spans="1:25" ht="36.75" customHeight="1" x14ac:dyDescent="0.15">
      <c r="A21" s="40" t="s">
        <v>63</v>
      </c>
      <c r="B21" s="123" t="s">
        <v>139</v>
      </c>
      <c r="C21" s="123"/>
      <c r="D21" s="123"/>
      <c r="E21" s="123"/>
      <c r="F21" s="123"/>
      <c r="G21" s="123"/>
      <c r="H21" s="41">
        <v>3</v>
      </c>
      <c r="I21" s="99"/>
      <c r="J21" s="99"/>
      <c r="K21" s="99"/>
      <c r="L21" s="99"/>
      <c r="M21" s="99"/>
      <c r="N21" s="99" t="s">
        <v>140</v>
      </c>
      <c r="O21" s="99"/>
      <c r="P21" s="99"/>
      <c r="Q21" s="99"/>
      <c r="R21" s="99"/>
      <c r="S21" s="99" t="s">
        <v>141</v>
      </c>
      <c r="T21" s="99"/>
      <c r="U21" s="99"/>
      <c r="V21" s="99"/>
      <c r="W21" s="99"/>
      <c r="X21" s="23"/>
      <c r="Y21" s="30"/>
    </row>
    <row r="22" spans="1:25" ht="30" customHeight="1" x14ac:dyDescent="0.15">
      <c r="A22" s="40" t="s">
        <v>68</v>
      </c>
      <c r="B22" s="123" t="s">
        <v>142</v>
      </c>
      <c r="C22" s="123"/>
      <c r="D22" s="123"/>
      <c r="E22" s="123"/>
      <c r="F22" s="123"/>
      <c r="G22" s="123"/>
      <c r="H22" s="41">
        <v>2</v>
      </c>
      <c r="I22" s="99" t="s">
        <v>143</v>
      </c>
      <c r="J22" s="99"/>
      <c r="K22" s="99"/>
      <c r="L22" s="99"/>
      <c r="M22" s="99"/>
      <c r="N22" s="99" t="s">
        <v>144</v>
      </c>
      <c r="O22" s="99"/>
      <c r="P22" s="99"/>
      <c r="Q22" s="99"/>
      <c r="R22" s="99"/>
      <c r="S22" s="99" t="s">
        <v>145</v>
      </c>
      <c r="T22" s="99"/>
      <c r="U22" s="99"/>
      <c r="V22" s="99"/>
      <c r="W22" s="99"/>
      <c r="X22" s="23"/>
      <c r="Y22" s="30"/>
    </row>
    <row r="23" spans="1:25" ht="30" customHeight="1" x14ac:dyDescent="0.15">
      <c r="A23" s="40" t="s">
        <v>71</v>
      </c>
      <c r="B23" s="123" t="s">
        <v>146</v>
      </c>
      <c r="C23" s="123"/>
      <c r="D23" s="123"/>
      <c r="E23" s="123"/>
      <c r="F23" s="123"/>
      <c r="G23" s="123"/>
      <c r="H23" s="41">
        <v>2</v>
      </c>
      <c r="I23" s="99" t="s">
        <v>147</v>
      </c>
      <c r="J23" s="99"/>
      <c r="K23" s="99"/>
      <c r="L23" s="99"/>
      <c r="M23" s="99"/>
      <c r="N23" s="99" t="s">
        <v>148</v>
      </c>
      <c r="O23" s="99"/>
      <c r="P23" s="99"/>
      <c r="Q23" s="99"/>
      <c r="R23" s="99"/>
      <c r="S23" s="99" t="s">
        <v>149</v>
      </c>
      <c r="T23" s="99"/>
      <c r="U23" s="99"/>
      <c r="V23" s="99"/>
      <c r="W23" s="99"/>
      <c r="X23" s="23"/>
    </row>
    <row r="24" spans="1:25" ht="20.100000000000001" customHeight="1" x14ac:dyDescent="0.15">
      <c r="A24" s="40" t="s">
        <v>76</v>
      </c>
      <c r="B24" s="123" t="s">
        <v>150</v>
      </c>
      <c r="C24" s="123"/>
      <c r="D24" s="123"/>
      <c r="E24" s="123"/>
      <c r="F24" s="123"/>
      <c r="G24" s="123"/>
      <c r="H24" s="41">
        <v>1</v>
      </c>
      <c r="I24" s="99" t="s">
        <v>151</v>
      </c>
      <c r="J24" s="99"/>
      <c r="K24" s="99"/>
      <c r="L24" s="99"/>
      <c r="M24" s="99"/>
      <c r="N24" s="99" t="s">
        <v>152</v>
      </c>
      <c r="O24" s="99"/>
      <c r="P24" s="99"/>
      <c r="Q24" s="99"/>
      <c r="R24" s="99"/>
      <c r="S24" s="99" t="s">
        <v>153</v>
      </c>
      <c r="T24" s="99"/>
      <c r="U24" s="99"/>
      <c r="V24" s="99"/>
      <c r="W24" s="99"/>
      <c r="X24" s="50"/>
      <c r="Y24" s="49"/>
    </row>
    <row r="25" spans="1:25" ht="20.100000000000001" customHeight="1" x14ac:dyDescent="0.15">
      <c r="A25" s="40" t="s">
        <v>79</v>
      </c>
      <c r="B25" s="123" t="s">
        <v>154</v>
      </c>
      <c r="C25" s="123"/>
      <c r="D25" s="123"/>
      <c r="E25" s="123"/>
      <c r="F25" s="123"/>
      <c r="G25" s="123"/>
      <c r="H25" s="41">
        <v>1</v>
      </c>
      <c r="I25" s="99">
        <v>1</v>
      </c>
      <c r="J25" s="99"/>
      <c r="K25" s="99"/>
      <c r="L25" s="99"/>
      <c r="M25" s="99"/>
      <c r="N25" s="99">
        <v>2</v>
      </c>
      <c r="O25" s="99"/>
      <c r="P25" s="99"/>
      <c r="Q25" s="99"/>
      <c r="R25" s="99"/>
      <c r="S25" s="99" t="s">
        <v>155</v>
      </c>
      <c r="T25" s="99"/>
      <c r="U25" s="99"/>
      <c r="V25" s="99"/>
      <c r="W25" s="99"/>
      <c r="X25" s="23"/>
    </row>
    <row r="26" spans="1:25" ht="44.25" customHeight="1" x14ac:dyDescent="0.15">
      <c r="A26" s="12" t="s">
        <v>81</v>
      </c>
      <c r="B26" s="124" t="s">
        <v>156</v>
      </c>
      <c r="C26" s="124"/>
      <c r="D26" s="124"/>
      <c r="E26" s="124"/>
      <c r="F26" s="124"/>
      <c r="G26" s="124"/>
      <c r="H26" s="13">
        <v>1</v>
      </c>
      <c r="I26" s="125" t="s">
        <v>164</v>
      </c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48"/>
      <c r="Y26" s="49"/>
    </row>
    <row r="27" spans="1:25" ht="20.100000000000001" customHeight="1" x14ac:dyDescent="0.15">
      <c r="A27" s="126" t="s">
        <v>157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39">
        <f>SUM(X11:X26)</f>
        <v>0</v>
      </c>
    </row>
    <row r="28" spans="1:25" ht="20.100000000000001" customHeight="1" x14ac:dyDescent="0.15">
      <c r="A28" s="14"/>
      <c r="B28" s="15"/>
      <c r="C28" s="15"/>
      <c r="D28" s="127" t="s">
        <v>158</v>
      </c>
      <c r="E28" s="127"/>
      <c r="F28" s="127"/>
      <c r="G28" s="127"/>
      <c r="H28" s="128" t="s">
        <v>94</v>
      </c>
      <c r="I28" s="128"/>
      <c r="J28" s="128"/>
      <c r="K28" s="128"/>
      <c r="L28" s="15" t="s">
        <v>159</v>
      </c>
      <c r="M28" s="129" t="s">
        <v>160</v>
      </c>
      <c r="N28" s="129"/>
      <c r="O28" s="15" t="s">
        <v>159</v>
      </c>
      <c r="P28" s="129" t="s">
        <v>161</v>
      </c>
      <c r="Q28" s="129"/>
      <c r="R28" s="16" t="s">
        <v>106</v>
      </c>
      <c r="S28" s="46" t="s">
        <v>162</v>
      </c>
      <c r="T28" s="15"/>
      <c r="U28" s="15"/>
      <c r="V28" s="15"/>
      <c r="W28" s="15"/>
      <c r="X28" s="17"/>
    </row>
    <row r="29" spans="1:25" ht="20.100000000000001" customHeight="1" x14ac:dyDescent="0.15">
      <c r="A29" s="18"/>
      <c r="B29" s="19"/>
      <c r="C29" s="19"/>
      <c r="D29" s="120" t="s">
        <v>158</v>
      </c>
      <c r="E29" s="120"/>
      <c r="F29" s="120"/>
      <c r="G29" s="120"/>
      <c r="H29" s="121" t="s">
        <v>94</v>
      </c>
      <c r="I29" s="121"/>
      <c r="J29" s="121"/>
      <c r="K29" s="121"/>
      <c r="L29" s="19" t="s">
        <v>159</v>
      </c>
      <c r="M29" s="117" t="s">
        <v>160</v>
      </c>
      <c r="N29" s="117"/>
      <c r="O29" s="19" t="s">
        <v>159</v>
      </c>
      <c r="P29" s="20"/>
      <c r="Q29" s="19" t="s">
        <v>163</v>
      </c>
      <c r="R29" s="21" t="s">
        <v>106</v>
      </c>
      <c r="S29" s="122">
        <f>SUM(X27*P29*1000)</f>
        <v>0</v>
      </c>
      <c r="T29" s="122"/>
      <c r="U29" s="122"/>
      <c r="V29" s="19" t="s">
        <v>108</v>
      </c>
      <c r="W29" s="19"/>
      <c r="X29" s="22"/>
    </row>
  </sheetData>
  <mergeCells count="87">
    <mergeCell ref="A1:X1"/>
    <mergeCell ref="C3:V3"/>
    <mergeCell ref="A5:G5"/>
    <mergeCell ref="H5:X5"/>
    <mergeCell ref="A6:G7"/>
    <mergeCell ref="H6:X7"/>
    <mergeCell ref="A8:G10"/>
    <mergeCell ref="H8:H10"/>
    <mergeCell ref="I8:X8"/>
    <mergeCell ref="I9:M9"/>
    <mergeCell ref="N9:R9"/>
    <mergeCell ref="S9:W9"/>
    <mergeCell ref="X9:X10"/>
    <mergeCell ref="I10:M10"/>
    <mergeCell ref="N10:R10"/>
    <mergeCell ref="S10:W10"/>
    <mergeCell ref="B11:G11"/>
    <mergeCell ref="I11:M11"/>
    <mergeCell ref="N11:R11"/>
    <mergeCell ref="S11:W11"/>
    <mergeCell ref="B12:G12"/>
    <mergeCell ref="I12:M12"/>
    <mergeCell ref="N12:R12"/>
    <mergeCell ref="S12:W12"/>
    <mergeCell ref="B13:G13"/>
    <mergeCell ref="I13:M13"/>
    <mergeCell ref="N13:R13"/>
    <mergeCell ref="S13:W13"/>
    <mergeCell ref="B14:G14"/>
    <mergeCell ref="I14:M14"/>
    <mergeCell ref="N14:R14"/>
    <mergeCell ref="S14:W14"/>
    <mergeCell ref="B15:G15"/>
    <mergeCell ref="I15:M15"/>
    <mergeCell ref="N15:R15"/>
    <mergeCell ref="S15:W15"/>
    <mergeCell ref="B16:G16"/>
    <mergeCell ref="I16:M16"/>
    <mergeCell ref="N16:R16"/>
    <mergeCell ref="S16:W16"/>
    <mergeCell ref="B17:G17"/>
    <mergeCell ref="I17:M17"/>
    <mergeCell ref="N17:R17"/>
    <mergeCell ref="S17:W17"/>
    <mergeCell ref="B18:G18"/>
    <mergeCell ref="I18:M18"/>
    <mergeCell ref="N18:R18"/>
    <mergeCell ref="S18:W18"/>
    <mergeCell ref="B19:G19"/>
    <mergeCell ref="I19:M19"/>
    <mergeCell ref="N19:R19"/>
    <mergeCell ref="S19:W19"/>
    <mergeCell ref="B20:G20"/>
    <mergeCell ref="I20:M20"/>
    <mergeCell ref="N20:R20"/>
    <mergeCell ref="S20:W20"/>
    <mergeCell ref="B21:G21"/>
    <mergeCell ref="I21:M21"/>
    <mergeCell ref="N21:R21"/>
    <mergeCell ref="S21:W21"/>
    <mergeCell ref="B22:G22"/>
    <mergeCell ref="I22:M22"/>
    <mergeCell ref="N22:R22"/>
    <mergeCell ref="S22:W22"/>
    <mergeCell ref="B23:G23"/>
    <mergeCell ref="I23:M23"/>
    <mergeCell ref="N23:R23"/>
    <mergeCell ref="S23:W23"/>
    <mergeCell ref="B24:G24"/>
    <mergeCell ref="I24:M24"/>
    <mergeCell ref="N24:R24"/>
    <mergeCell ref="S24:W24"/>
    <mergeCell ref="D29:G29"/>
    <mergeCell ref="H29:K29"/>
    <mergeCell ref="M29:N29"/>
    <mergeCell ref="S29:U29"/>
    <mergeCell ref="B25:G25"/>
    <mergeCell ref="I25:M25"/>
    <mergeCell ref="N25:R25"/>
    <mergeCell ref="S25:W25"/>
    <mergeCell ref="B26:G26"/>
    <mergeCell ref="I26:W26"/>
    <mergeCell ref="A27:W27"/>
    <mergeCell ref="D28:G28"/>
    <mergeCell ref="H28:K28"/>
    <mergeCell ref="M28:N28"/>
    <mergeCell ref="P28:Q28"/>
  </mergeCells>
  <phoneticPr fontId="4"/>
  <printOptions horizontalCentered="1"/>
  <pageMargins left="0.59055118110236227" right="0.59055118110236227" top="0.59055118110236227" bottom="0.59055118110236227" header="0.31496062992125984" footer="0.27559055118110237"/>
  <pageSetup paperSize="9" scale="89" orientation="portrait" r:id="rId1"/>
  <headerFooter alignWithMargins="0">
    <oddHeader>&amp;L&amp;"ＭＳ Ｐ明朝,標準"&amp;K00-049（病院ホームページ掲載）&amp;R&amp;"ＭＳ Ｐ明朝,標準"別表２</oddHeader>
    <oddFooter>&amp;C&amp;"ＭＳ Ｐ明朝,標準"6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E9022-66C1-41A8-9918-AD6125F9B106}">
  <sheetPr>
    <pageSetUpPr fitToPage="1"/>
  </sheetPr>
  <dimension ref="A1:E45"/>
  <sheetViews>
    <sheetView zoomScaleNormal="100" workbookViewId="0">
      <selection sqref="A1:E1"/>
    </sheetView>
  </sheetViews>
  <sheetFormatPr defaultRowHeight="18.75" x14ac:dyDescent="0.15"/>
  <cols>
    <col min="1" max="1" width="5.625" style="51" customWidth="1"/>
    <col min="2" max="2" width="3.375" style="51" customWidth="1"/>
    <col min="3" max="3" width="27.5" style="51" customWidth="1"/>
    <col min="4" max="4" width="11.875" style="53" customWidth="1"/>
    <col min="5" max="5" width="42.375" style="51" customWidth="1"/>
    <col min="6" max="16384" width="9" style="51"/>
  </cols>
  <sheetData>
    <row r="1" spans="1:5" ht="24" x14ac:dyDescent="0.15">
      <c r="A1" s="80" t="s">
        <v>219</v>
      </c>
      <c r="B1" s="80"/>
      <c r="C1" s="80"/>
      <c r="D1" s="80"/>
      <c r="E1" s="80"/>
    </row>
    <row r="2" spans="1:5" ht="19.5" x14ac:dyDescent="0.15">
      <c r="B2" s="52"/>
    </row>
    <row r="3" spans="1:5" x14ac:dyDescent="0.15">
      <c r="A3" s="54"/>
      <c r="B3" s="55"/>
      <c r="C3" s="56" t="s">
        <v>166</v>
      </c>
      <c r="D3" s="57"/>
      <c r="E3" s="54"/>
    </row>
    <row r="4" spans="1:5" x14ac:dyDescent="0.15">
      <c r="A4" s="54"/>
      <c r="B4" s="58"/>
      <c r="C4" s="59" t="s">
        <v>167</v>
      </c>
      <c r="D4" s="60"/>
      <c r="E4" s="54"/>
    </row>
    <row r="5" spans="1:5" x14ac:dyDescent="0.15">
      <c r="A5" s="54"/>
      <c r="B5" s="58"/>
      <c r="C5" s="59" t="s">
        <v>168</v>
      </c>
      <c r="D5" s="60"/>
      <c r="E5" s="54" t="s">
        <v>169</v>
      </c>
    </row>
    <row r="6" spans="1:5" x14ac:dyDescent="0.15">
      <c r="A6" s="54"/>
      <c r="B6" s="58"/>
      <c r="C6" s="59" t="s">
        <v>170</v>
      </c>
      <c r="D6" s="60"/>
      <c r="E6" s="54" t="s">
        <v>171</v>
      </c>
    </row>
    <row r="7" spans="1:5" x14ac:dyDescent="0.15">
      <c r="A7" s="54"/>
      <c r="B7" s="61"/>
      <c r="C7" s="62" t="s">
        <v>172</v>
      </c>
      <c r="D7" s="63"/>
      <c r="E7" s="54" t="s">
        <v>169</v>
      </c>
    </row>
    <row r="8" spans="1:5" x14ac:dyDescent="0.15">
      <c r="A8" s="54"/>
      <c r="B8" s="54"/>
      <c r="C8" s="54"/>
      <c r="D8" s="64"/>
      <c r="E8" s="54"/>
    </row>
    <row r="9" spans="1:5" x14ac:dyDescent="0.15">
      <c r="A9" s="65" t="s">
        <v>173</v>
      </c>
      <c r="B9" s="54"/>
      <c r="C9" s="54"/>
      <c r="D9" s="64"/>
      <c r="E9" s="54"/>
    </row>
    <row r="10" spans="1:5" ht="19.5" thickBot="1" x14ac:dyDescent="0.2">
      <c r="A10" s="54"/>
      <c r="B10" s="66" t="s">
        <v>174</v>
      </c>
      <c r="C10" s="66"/>
      <c r="D10" s="67"/>
      <c r="E10" s="66"/>
    </row>
    <row r="11" spans="1:5" ht="19.5" thickBot="1" x14ac:dyDescent="0.2">
      <c r="A11" s="54"/>
      <c r="B11" s="65"/>
      <c r="C11" s="66" t="s">
        <v>175</v>
      </c>
      <c r="D11" s="67">
        <v>200000</v>
      </c>
      <c r="E11" s="66" t="s">
        <v>176</v>
      </c>
    </row>
    <row r="12" spans="1:5" ht="19.5" thickBot="1" x14ac:dyDescent="0.2">
      <c r="A12" s="54"/>
      <c r="B12" s="65"/>
      <c r="C12" s="66" t="s">
        <v>177</v>
      </c>
      <c r="D12" s="67">
        <f>D3*1500</f>
        <v>0</v>
      </c>
      <c r="E12" s="66" t="s">
        <v>178</v>
      </c>
    </row>
    <row r="13" spans="1:5" ht="19.5" thickBot="1" x14ac:dyDescent="0.2">
      <c r="A13" s="54"/>
      <c r="B13" s="66"/>
      <c r="C13" s="66" t="s">
        <v>179</v>
      </c>
      <c r="D13" s="67">
        <f>(D11+D12)*0.2</f>
        <v>40000</v>
      </c>
      <c r="E13" s="66" t="s">
        <v>180</v>
      </c>
    </row>
    <row r="14" spans="1:5" ht="19.5" thickBot="1" x14ac:dyDescent="0.2">
      <c r="A14" s="54"/>
      <c r="B14" s="66" t="s">
        <v>181</v>
      </c>
      <c r="C14" s="66"/>
      <c r="D14" s="67">
        <f>SUM(D11:D13)*0.2</f>
        <v>48000</v>
      </c>
      <c r="E14" s="66" t="s">
        <v>182</v>
      </c>
    </row>
    <row r="15" spans="1:5" ht="19.5" thickBot="1" x14ac:dyDescent="0.2">
      <c r="A15" s="54"/>
      <c r="B15" s="66"/>
      <c r="C15" s="68" t="s">
        <v>183</v>
      </c>
      <c r="D15" s="69">
        <f>SUM(D11:D14)</f>
        <v>288000</v>
      </c>
      <c r="E15" s="66"/>
    </row>
    <row r="16" spans="1:5" x14ac:dyDescent="0.15">
      <c r="A16" s="54"/>
      <c r="B16" s="54"/>
      <c r="C16" s="54"/>
      <c r="D16" s="64"/>
      <c r="E16" s="54"/>
    </row>
    <row r="17" spans="1:5" x14ac:dyDescent="0.15">
      <c r="A17" s="65" t="s">
        <v>184</v>
      </c>
      <c r="B17" s="54"/>
      <c r="C17" s="54"/>
      <c r="D17" s="64"/>
      <c r="E17" s="54"/>
    </row>
    <row r="18" spans="1:5" ht="19.5" thickBot="1" x14ac:dyDescent="0.2">
      <c r="A18" s="54"/>
      <c r="B18" s="66" t="s">
        <v>174</v>
      </c>
      <c r="C18" s="66"/>
      <c r="D18" s="67"/>
      <c r="E18" s="66"/>
    </row>
    <row r="19" spans="1:5" ht="19.5" thickBot="1" x14ac:dyDescent="0.2">
      <c r="A19" s="54"/>
      <c r="B19" s="65"/>
      <c r="C19" s="66" t="s">
        <v>185</v>
      </c>
      <c r="D19" s="67">
        <f>D3*6000</f>
        <v>0</v>
      </c>
      <c r="E19" s="66" t="s">
        <v>220</v>
      </c>
    </row>
    <row r="20" spans="1:5" ht="19.5" thickBot="1" x14ac:dyDescent="0.2">
      <c r="A20" s="54"/>
      <c r="B20" s="65"/>
      <c r="C20" s="66" t="s">
        <v>187</v>
      </c>
      <c r="D20" s="67">
        <f>D5*10000</f>
        <v>0</v>
      </c>
      <c r="E20" s="66" t="s">
        <v>188</v>
      </c>
    </row>
    <row r="21" spans="1:5" ht="19.5" thickBot="1" x14ac:dyDescent="0.2">
      <c r="A21" s="54"/>
      <c r="B21" s="65"/>
      <c r="C21" s="77" t="s">
        <v>189</v>
      </c>
      <c r="D21" s="78">
        <f>D3*6000*0.9</f>
        <v>0</v>
      </c>
      <c r="E21" s="79" t="s">
        <v>190</v>
      </c>
    </row>
    <row r="22" spans="1:5" ht="19.5" thickBot="1" x14ac:dyDescent="0.2">
      <c r="A22" s="54"/>
      <c r="B22" s="65"/>
      <c r="C22" s="66" t="s">
        <v>221</v>
      </c>
      <c r="D22" s="67">
        <f>D21*0.1</f>
        <v>0</v>
      </c>
      <c r="E22" s="66" t="s">
        <v>222</v>
      </c>
    </row>
    <row r="23" spans="1:5" ht="19.5" thickBot="1" x14ac:dyDescent="0.2">
      <c r="A23" s="54"/>
      <c r="B23" s="65"/>
      <c r="C23" s="66" t="s">
        <v>223</v>
      </c>
      <c r="D23" s="67">
        <f>D4*1000</f>
        <v>0</v>
      </c>
      <c r="E23" s="66" t="s">
        <v>192</v>
      </c>
    </row>
    <row r="24" spans="1:5" ht="19.5" thickBot="1" x14ac:dyDescent="0.2">
      <c r="A24" s="54"/>
      <c r="B24" s="65"/>
      <c r="C24" s="66" t="s">
        <v>224</v>
      </c>
      <c r="D24" s="67">
        <f>SUM(D19:D23)*0.2</f>
        <v>0</v>
      </c>
      <c r="E24" s="66" t="s">
        <v>196</v>
      </c>
    </row>
    <row r="25" spans="1:5" ht="19.5" thickBot="1" x14ac:dyDescent="0.2">
      <c r="A25" s="54"/>
      <c r="B25" s="65"/>
      <c r="C25" s="66" t="s">
        <v>225</v>
      </c>
      <c r="D25" s="67">
        <f>D19+D20+D22+D23+D24</f>
        <v>0</v>
      </c>
      <c r="E25" s="66" t="s">
        <v>226</v>
      </c>
    </row>
    <row r="26" spans="1:5" ht="19.5" thickBot="1" x14ac:dyDescent="0.2">
      <c r="A26" s="54"/>
      <c r="B26" s="66" t="s">
        <v>195</v>
      </c>
      <c r="C26" s="66"/>
      <c r="D26" s="67">
        <f>D25*0.2</f>
        <v>0</v>
      </c>
      <c r="E26" s="66" t="s">
        <v>227</v>
      </c>
    </row>
    <row r="27" spans="1:5" ht="19.5" thickBot="1" x14ac:dyDescent="0.2">
      <c r="A27" s="54"/>
      <c r="B27" s="66" t="s">
        <v>197</v>
      </c>
      <c r="C27" s="70"/>
      <c r="D27" s="71"/>
      <c r="E27" s="66"/>
    </row>
    <row r="28" spans="1:5" ht="19.5" thickBot="1" x14ac:dyDescent="0.2">
      <c r="A28" s="54"/>
      <c r="B28" s="65"/>
      <c r="C28" s="66" t="s">
        <v>198</v>
      </c>
      <c r="D28" s="67">
        <f>D7*50000</f>
        <v>0</v>
      </c>
      <c r="E28" s="66" t="s">
        <v>199</v>
      </c>
    </row>
    <row r="29" spans="1:5" ht="19.5" thickBot="1" x14ac:dyDescent="0.2">
      <c r="A29" s="54"/>
      <c r="B29" s="65"/>
      <c r="C29" s="66" t="s">
        <v>200</v>
      </c>
      <c r="D29" s="67"/>
      <c r="E29" s="66" t="s">
        <v>201</v>
      </c>
    </row>
    <row r="30" spans="1:5" ht="19.5" thickBot="1" x14ac:dyDescent="0.2">
      <c r="A30" s="54"/>
      <c r="B30" s="65"/>
      <c r="C30" s="66" t="s">
        <v>202</v>
      </c>
      <c r="D30" s="67">
        <f>D6*50000</f>
        <v>0</v>
      </c>
      <c r="E30" s="66" t="s">
        <v>203</v>
      </c>
    </row>
    <row r="31" spans="1:5" ht="19.5" thickBot="1" x14ac:dyDescent="0.2">
      <c r="A31" s="72"/>
      <c r="B31" s="66"/>
      <c r="C31" s="66" t="s">
        <v>204</v>
      </c>
      <c r="D31" s="67"/>
      <c r="E31" s="66" t="s">
        <v>205</v>
      </c>
    </row>
    <row r="32" spans="1:5" ht="19.5" thickBot="1" x14ac:dyDescent="0.2">
      <c r="A32" s="72"/>
      <c r="B32" s="66"/>
      <c r="C32" s="68" t="s">
        <v>183</v>
      </c>
      <c r="D32" s="69">
        <f>D25+D26+D28+D30</f>
        <v>0</v>
      </c>
      <c r="E32" s="66"/>
    </row>
    <row r="33" spans="1:5" x14ac:dyDescent="0.15">
      <c r="D33" s="73"/>
    </row>
    <row r="34" spans="1:5" x14ac:dyDescent="0.15">
      <c r="A34" s="65" t="s">
        <v>206</v>
      </c>
      <c r="B34" s="54"/>
      <c r="C34" s="54"/>
      <c r="D34" s="64"/>
    </row>
    <row r="35" spans="1:5" ht="19.5" thickBot="1" x14ac:dyDescent="0.2">
      <c r="A35" s="54"/>
      <c r="B35" s="66" t="s">
        <v>207</v>
      </c>
      <c r="C35" s="66"/>
      <c r="D35" s="67">
        <v>100000</v>
      </c>
      <c r="E35" s="66" t="s">
        <v>208</v>
      </c>
    </row>
    <row r="36" spans="1:5" ht="19.5" thickBot="1" x14ac:dyDescent="0.2">
      <c r="A36" s="54"/>
      <c r="B36" s="66" t="s">
        <v>209</v>
      </c>
      <c r="C36" s="66"/>
      <c r="D36" s="67">
        <v>10000</v>
      </c>
      <c r="E36" s="66" t="s">
        <v>210</v>
      </c>
    </row>
    <row r="37" spans="1:5" ht="19.5" thickBot="1" x14ac:dyDescent="0.2">
      <c r="A37" s="54"/>
      <c r="B37" s="66" t="s">
        <v>211</v>
      </c>
      <c r="C37" s="66"/>
      <c r="D37" s="67">
        <v>50000</v>
      </c>
      <c r="E37" s="66" t="s">
        <v>212</v>
      </c>
    </row>
    <row r="39" spans="1:5" x14ac:dyDescent="0.15">
      <c r="A39" s="65" t="s">
        <v>213</v>
      </c>
      <c r="B39" s="54"/>
      <c r="C39" s="54"/>
      <c r="D39" s="64"/>
      <c r="E39" s="54"/>
    </row>
    <row r="40" spans="1:5" ht="19.5" thickBot="1" x14ac:dyDescent="0.2">
      <c r="A40" s="54"/>
      <c r="B40" s="66" t="s">
        <v>174</v>
      </c>
      <c r="C40" s="66"/>
      <c r="D40" s="67"/>
      <c r="E40" s="66"/>
    </row>
    <row r="41" spans="1:5" ht="19.5" thickBot="1" x14ac:dyDescent="0.2">
      <c r="A41" s="54"/>
      <c r="B41" s="65"/>
      <c r="C41" s="66" t="s">
        <v>185</v>
      </c>
      <c r="D41" s="67">
        <v>50000</v>
      </c>
      <c r="E41" s="66" t="s">
        <v>214</v>
      </c>
    </row>
    <row r="42" spans="1:5" ht="19.5" thickBot="1" x14ac:dyDescent="0.2">
      <c r="A42" s="54"/>
      <c r="B42" s="65"/>
      <c r="C42" s="66" t="s">
        <v>215</v>
      </c>
      <c r="D42" s="67">
        <f>D41*0.1</f>
        <v>5000</v>
      </c>
      <c r="E42" s="66" t="s">
        <v>216</v>
      </c>
    </row>
    <row r="43" spans="1:5" ht="19.5" thickBot="1" x14ac:dyDescent="0.2">
      <c r="A43" s="54"/>
      <c r="B43" s="74" t="s">
        <v>195</v>
      </c>
      <c r="C43" s="66"/>
      <c r="D43" s="67">
        <f>SUM(D41:D42)*0.2</f>
        <v>11000</v>
      </c>
      <c r="E43" s="66" t="s">
        <v>180</v>
      </c>
    </row>
    <row r="44" spans="1:5" ht="19.5" thickBot="1" x14ac:dyDescent="0.2">
      <c r="A44" s="54"/>
      <c r="B44" s="65" t="s">
        <v>217</v>
      </c>
      <c r="C44" s="65"/>
      <c r="D44" s="67">
        <v>10000</v>
      </c>
      <c r="E44" s="66" t="s">
        <v>218</v>
      </c>
    </row>
    <row r="45" spans="1:5" ht="19.5" thickBot="1" x14ac:dyDescent="0.2">
      <c r="A45" s="54"/>
      <c r="B45" s="75"/>
      <c r="C45" s="76" t="s">
        <v>183</v>
      </c>
      <c r="D45" s="69">
        <f>SUM(D41:D44)</f>
        <v>76000</v>
      </c>
      <c r="E45" s="66"/>
    </row>
  </sheetData>
  <mergeCells count="1">
    <mergeCell ref="A1:E1"/>
  </mergeCells>
  <phoneticPr fontId="4"/>
  <printOptions horizontalCentered="1"/>
  <pageMargins left="0.51181102362204722" right="0.51181102362204722" top="0.74803149606299213" bottom="0.55118110236220474" header="0.31496062992125984" footer="0.31496062992125984"/>
  <pageSetup paperSize="9" scale="87" orientation="portrait" r:id="rId1"/>
  <headerFooter>
    <oddHeader>&amp;R（病院ホームページに公開）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BCDAFB64DC1D45838008023CB72698" ma:contentTypeVersion="16" ma:contentTypeDescription="新しいドキュメントを作成します。" ma:contentTypeScope="" ma:versionID="94dc4dc9b3beb7a1bc68264188501383">
  <xsd:schema xmlns:xsd="http://www.w3.org/2001/XMLSchema" xmlns:xs="http://www.w3.org/2001/XMLSchema" xmlns:p="http://schemas.microsoft.com/office/2006/metadata/properties" xmlns:ns2="7cf177ca-3b0a-4f8c-b013-501b5791b3a0" xmlns:ns3="f2b4185a-bd83-477f-b431-9a435ddf6024" xmlns:ns4="cb1acd68-40e5-46c7-800a-c1673968d88b" targetNamespace="http://schemas.microsoft.com/office/2006/metadata/properties" ma:root="true" ma:fieldsID="309735edf8c580043205c3181765536a" ns2:_="" ns3:_="" ns4:_="">
    <xsd:import namespace="7cf177ca-3b0a-4f8c-b013-501b5791b3a0"/>
    <xsd:import namespace="f2b4185a-bd83-477f-b431-9a435ddf6024"/>
    <xsd:import namespace="cb1acd68-40e5-46c7-800a-c1673968d88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f177ca-3b0a-4f8c-b013-501b5791b3a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b4185a-bd83-477f-b431-9a435ddf60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af9aa791-966a-4665-84b5-28410665cd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1acd68-40e5-46c7-800a-c1673968d88b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33fe717-f162-411c-b094-0eb4c8b6dade}" ma:internalName="TaxCatchAll" ma:showField="CatchAllData" ma:web="cb1acd68-40e5-46c7-800a-c1673968d8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b4185a-bd83-477f-b431-9a435ddf6024">
      <Terms xmlns="http://schemas.microsoft.com/office/infopath/2007/PartnerControls"/>
    </lcf76f155ced4ddcb4097134ff3c332f>
    <TaxCatchAll xmlns="cb1acd68-40e5-46c7-800a-c1673968d88b" xsi:nil="true"/>
  </documentManagement>
</p:properties>
</file>

<file path=customXml/itemProps1.xml><?xml version="1.0" encoding="utf-8"?>
<ds:datastoreItem xmlns:ds="http://schemas.openxmlformats.org/officeDocument/2006/customXml" ds:itemID="{2773F385-8AC3-4626-A232-BC5D1F58E4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f177ca-3b0a-4f8c-b013-501b5791b3a0"/>
    <ds:schemaRef ds:uri="f2b4185a-bd83-477f-b431-9a435ddf6024"/>
    <ds:schemaRef ds:uri="cb1acd68-40e5-46c7-800a-c1673968d8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A6A5B7-9940-4327-AE3F-2215EBA750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B7FBB7-D223-4AE9-A541-B3BBB9C53F1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7cf177ca-3b0a-4f8c-b013-501b5791b3a0"/>
    <ds:schemaRef ds:uri="cb1acd68-40e5-46c7-800a-c1673968d88b"/>
    <ds:schemaRef ds:uri="f2b4185a-bd83-477f-b431-9a435ddf602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基本</vt:lpstr>
      <vt:lpstr>臨床試験研究</vt:lpstr>
      <vt:lpstr>治験薬管理</vt:lpstr>
      <vt:lpstr>SMO (基本)</vt:lpstr>
      <vt:lpstr>'SMO (基本)'!Print_Area</vt:lpstr>
      <vt:lpstr>基本!Print_Area</vt:lpstr>
      <vt:lpstr>治験薬管理!Print_Area</vt:lpstr>
      <vt:lpstr>臨床試験研究!Print_Area</vt:lpstr>
    </vt:vector>
  </TitlesOfParts>
  <Manager/>
  <Company>CMIC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IWASAKI, Eriko (岩﨑 英里子)</dc:creator>
  <cp:keywords/>
  <dc:description/>
  <cp:lastModifiedBy>Yasuyuki Narita</cp:lastModifiedBy>
  <cp:revision/>
  <cp:lastPrinted>2026-01-28T04:14:54Z</cp:lastPrinted>
  <dcterms:created xsi:type="dcterms:W3CDTF">2022-06-09T06:44:51Z</dcterms:created>
  <dcterms:modified xsi:type="dcterms:W3CDTF">2026-03-09T00:41:19Z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0x010100CBBCDAFB64DC1D45838008023CB72698</vt:lpwstr>
  </property>
  <property fmtid="{D5CDD505-2E9C-101B-9397-08002B2CF9AE}" pid="3" name="Order">
    <vt:r8>1139400</vt:r8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_CopySource">
    <vt:lpwstr>https://chugaipharma.sharepoint.com/sites/p-CRO/CMIC/SharedDocuments/WN42444/６月末削除予定/費用関連/20220624CMIC_WN42444_ポイント算出表案.xlsx</vt:lpwstr>
  </property>
  <property fmtid="{D5CDD505-2E9C-101B-9397-08002B2CF9AE}" pid="8" name="MediaServiceImageTags">
    <vt:lpwstr/>
  </property>
</Properties>
</file>